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Dekker-BohrInstr\iCloudDrive\1-Verhuur Bon Bida Bista\1-verhuur\2026_Verhuur\"/>
    </mc:Choice>
  </mc:AlternateContent>
  <xr:revisionPtr revIDLastSave="0" documentId="8_{DF5C4377-F73E-4495-A13D-28401E2A6CB0}" xr6:coauthVersionLast="47" xr6:coauthVersionMax="47" xr10:uidLastSave="{00000000-0000-0000-0000-000000000000}"/>
  <bookViews>
    <workbookView xWindow="25017" yWindow="-118" windowWidth="25370" windowHeight="13667" activeTab="1" xr2:uid="{B2681BB6-2571-49A4-9B70-BB5EDA637BAB}"/>
  </bookViews>
  <sheets>
    <sheet name="Blad1" sheetId="1" r:id="rId1"/>
    <sheet name="Blad2" sheetId="2" r:id="rId2"/>
  </sheets>
  <definedNames>
    <definedName name="_xlnm.Print_Area" localSheetId="1">Blad2!$A$1:$F$52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E36" i="2" s="1"/>
  <c r="C30" i="2"/>
  <c r="D30" i="2" s="1"/>
  <c r="F29" i="2" l="1"/>
  <c r="F28" i="2"/>
  <c r="F36" i="2"/>
  <c r="F30" i="2"/>
  <c r="F27" i="2"/>
  <c r="F16" i="1"/>
  <c r="F8" i="1"/>
  <c r="F6" i="1"/>
  <c r="F5" i="1"/>
  <c r="F7" i="1" s="1"/>
  <c r="F31" i="2" l="1"/>
  <c r="F9" i="1"/>
  <c r="F13" i="1" s="1"/>
  <c r="K30" i="2" l="1"/>
  <c r="H32" i="2"/>
  <c r="F33" i="2" s="1"/>
  <c r="G31" i="2"/>
  <c r="F34" i="2" l="1"/>
  <c r="F37" i="2" s="1"/>
  <c r="L41" i="2" s="1"/>
  <c r="M39" i="2" s="1"/>
  <c r="D44" i="2" l="1"/>
  <c r="L42" i="2"/>
  <c r="M43" i="2" s="1"/>
  <c r="G34" i="2"/>
  <c r="D42" i="2"/>
</calcChain>
</file>

<file path=xl/sharedStrings.xml><?xml version="1.0" encoding="utf-8"?>
<sst xmlns="http://schemas.openxmlformats.org/spreadsheetml/2006/main" count="54" uniqueCount="45">
  <si>
    <t>Totale huurprijs</t>
  </si>
  <si>
    <t>Prijs</t>
  </si>
  <si>
    <t>Aantal nachten</t>
  </si>
  <si>
    <t>Aantal pers.</t>
  </si>
  <si>
    <t>Korting</t>
  </si>
  <si>
    <t>Totaal</t>
  </si>
  <si>
    <t>Elke volgende persoon is €15,00 per nacht extra.</t>
  </si>
  <si>
    <t>Prijs op basis van 2 personen</t>
  </si>
  <si>
    <t>Eindschoonmaak</t>
  </si>
  <si>
    <t>Toeristenbelasting 7%</t>
  </si>
  <si>
    <t>Waarborgsom</t>
  </si>
  <si>
    <t>Prijs/nacht Laag</t>
  </si>
  <si>
    <t>Na 10 dagen tussen schoonmaak €60,-</t>
  </si>
  <si>
    <t>Toeristenbelasting</t>
  </si>
  <si>
    <t>bij boeking 25% van het totale factuurbedrag</t>
  </si>
  <si>
    <t>Let op verblijfs duur ivm tussenschoonmaak</t>
  </si>
  <si>
    <t>Restant hoofdsom</t>
  </si>
  <si>
    <t>Tekst en cellen in blauw invullen</t>
  </si>
  <si>
    <t xml:space="preserve"> </t>
  </si>
  <si>
    <t xml:space="preserve">Prijs/nacht </t>
  </si>
  <si>
    <t>Aantal</t>
  </si>
  <si>
    <t>Prijs op basis van 2 personen-Laag seizoen</t>
  </si>
  <si>
    <t>Elke volgende persoon is €15,00/nacht extra.</t>
  </si>
  <si>
    <t>Huur van Villa Royal Vista G14: Vista Royal</t>
  </si>
  <si>
    <t>Huurperiode</t>
  </si>
  <si>
    <t>In-checktijd: 16.00u   Uit-checktijd: 11.00u</t>
  </si>
  <si>
    <r>
      <t xml:space="preserve">Bij boeking </t>
    </r>
    <r>
      <rPr>
        <b/>
        <sz val="11"/>
        <color theme="1"/>
        <rFont val="Calibri"/>
        <family val="2"/>
        <scheme val="minor"/>
      </rPr>
      <t>25%</t>
    </r>
    <r>
      <rPr>
        <sz val="11"/>
        <color theme="1"/>
        <rFont val="Calibri"/>
        <family val="2"/>
        <scheme val="minor"/>
      </rPr>
      <t xml:space="preserve"> van het totale factuurbedrag, </t>
    </r>
  </si>
  <si>
    <r>
      <t xml:space="preserve">over te maken op rekeningnummer </t>
    </r>
    <r>
      <rPr>
        <b/>
        <sz val="11"/>
        <color theme="1"/>
        <rFont val="Calibri"/>
        <family val="2"/>
        <scheme val="minor"/>
      </rPr>
      <t>NL31 ABNA 0826 4983 96</t>
    </r>
    <r>
      <rPr>
        <sz val="11"/>
        <color theme="1"/>
        <rFont val="Calibri"/>
        <family val="2"/>
        <scheme val="minor"/>
      </rPr>
      <t xml:space="preserve"> ten name van </t>
    </r>
    <r>
      <rPr>
        <b/>
        <sz val="11"/>
        <color theme="1"/>
        <rFont val="Calibri"/>
        <family val="2"/>
        <scheme val="minor"/>
      </rPr>
      <t>H. Dekker</t>
    </r>
  </si>
  <si>
    <r>
      <t xml:space="preserve">Uiterlijk </t>
    </r>
    <r>
      <rPr>
        <b/>
        <sz val="11"/>
        <color theme="1"/>
        <rFont val="Calibri"/>
        <family val="2"/>
        <scheme val="minor"/>
      </rPr>
      <t xml:space="preserve">4 weken voor aankomst </t>
    </r>
    <r>
      <rPr>
        <sz val="11"/>
        <color theme="1"/>
        <rFont val="Calibri"/>
        <family val="2"/>
        <scheme val="minor"/>
      </rPr>
      <t xml:space="preserve">dient u de restant hoofdsom </t>
    </r>
  </si>
  <si>
    <t>Nachten</t>
  </si>
  <si>
    <t>Huurperiode ingeven!!!</t>
  </si>
  <si>
    <t>Aantal personen invoeren!!</t>
  </si>
  <si>
    <t>Check Prijs/Seizoenen!!</t>
  </si>
  <si>
    <t>Subtotaal</t>
  </si>
  <si>
    <t>Betaling</t>
  </si>
  <si>
    <r>
      <rPr>
        <b/>
        <sz val="11"/>
        <color theme="1"/>
        <rFont val="Calibri"/>
        <family val="2"/>
        <scheme val="minor"/>
      </rPr>
      <t xml:space="preserve">Waarborgsom </t>
    </r>
    <r>
      <rPr>
        <sz val="11"/>
        <color theme="1"/>
        <rFont val="Calibri"/>
        <family val="2"/>
        <scheme val="minor"/>
      </rPr>
      <t>(wordt na afloop gecrediteerd onder inhouding van te verrekenen posten)</t>
    </r>
  </si>
  <si>
    <t>Borg</t>
  </si>
  <si>
    <r>
      <t xml:space="preserve">Bij bevestiging </t>
    </r>
    <r>
      <rPr>
        <b/>
        <sz val="11"/>
        <color theme="1"/>
        <rFont val="Calibri"/>
        <family val="2"/>
        <scheme val="minor"/>
      </rPr>
      <t xml:space="preserve">25% </t>
    </r>
    <r>
      <rPr>
        <sz val="11"/>
        <color theme="1"/>
        <rFont val="Calibri"/>
        <family val="2"/>
        <scheme val="minor"/>
      </rPr>
      <t>van de totale huur en</t>
    </r>
    <r>
      <rPr>
        <b/>
        <sz val="11"/>
        <color theme="1"/>
        <rFont val="Calibri"/>
        <family val="2"/>
        <scheme val="minor"/>
      </rPr>
      <t xml:space="preserve"> 100%</t>
    </r>
    <r>
      <rPr>
        <sz val="11"/>
        <color theme="1"/>
        <rFont val="Calibri"/>
        <family val="2"/>
        <scheme val="minor"/>
      </rPr>
      <t xml:space="preserve"> van de waarborg: </t>
    </r>
  </si>
  <si>
    <t>Aanbetaling</t>
  </si>
  <si>
    <t>Prijs op basis van 2 personen-Hoog seizoen|Vakanties</t>
  </si>
  <si>
    <t>Prijs op basis van 2 personen-Piek seizoen|Kerst/O&amp;N</t>
  </si>
  <si>
    <t>Tussen schoonmaak verplicht bij verblijf van 7 dagen of langer</t>
  </si>
  <si>
    <t>Aantal personen: Kind van een 1 jaar gratis</t>
  </si>
  <si>
    <r>
      <t xml:space="preserve">Te betalen binnen 5 dagen na factuur datum, </t>
    </r>
    <r>
      <rPr>
        <b/>
        <sz val="11"/>
        <rFont val="Calibri"/>
        <family val="2"/>
        <scheme val="minor"/>
      </rPr>
      <t>voor 25 aug 2025</t>
    </r>
    <r>
      <rPr>
        <sz val="11"/>
        <rFont val="Calibri"/>
        <family val="2"/>
        <scheme val="minor"/>
      </rPr>
      <t>, anders vervalt de boeking.</t>
    </r>
  </si>
  <si>
    <t>225!!!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</si>
</sst>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9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9" fillId="0" borderId="0" xfId="0" applyFont="1"/>
    <xf numFmtId="1" fontId="10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164" fontId="12" fillId="0" borderId="0" xfId="0" applyNumberFormat="1" applyFont="1" applyAlignment="1">
      <alignment horizontal="left"/>
    </xf>
    <xf numFmtId="0" fontId="13" fillId="0" borderId="0" xfId="0" applyFont="1"/>
    <xf numFmtId="0" fontId="0" fillId="0" borderId="1" xfId="0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164" fontId="15" fillId="0" borderId="0" xfId="0" applyNumberFormat="1" applyFont="1" applyAlignment="1">
      <alignment horizontal="right" vertical="center"/>
    </xf>
    <xf numFmtId="164" fontId="15" fillId="0" borderId="0" xfId="0" applyNumberFormat="1" applyFont="1"/>
    <xf numFmtId="164" fontId="16" fillId="0" borderId="0" xfId="0" applyNumberFormat="1" applyFont="1" applyAlignment="1">
      <alignment horizontal="left"/>
    </xf>
    <xf numFmtId="0" fontId="5" fillId="0" borderId="0" xfId="0" applyFont="1"/>
    <xf numFmtId="164" fontId="16" fillId="0" borderId="0" xfId="0" applyNumberFormat="1" applyFont="1" applyAlignment="1">
      <alignment horizontal="left" vertical="center"/>
    </xf>
    <xf numFmtId="0" fontId="1" fillId="0" borderId="2" xfId="0" applyFont="1" applyBorder="1"/>
    <xf numFmtId="0" fontId="0" fillId="0" borderId="3" xfId="0" applyBorder="1"/>
    <xf numFmtId="164" fontId="17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/>
    <xf numFmtId="164" fontId="7" fillId="0" borderId="6" xfId="0" applyNumberFormat="1" applyFont="1" applyBorder="1"/>
    <xf numFmtId="164" fontId="16" fillId="0" borderId="7" xfId="0" applyNumberFormat="1" applyFont="1" applyBorder="1" applyAlignment="1">
      <alignment horizontal="left"/>
    </xf>
    <xf numFmtId="164" fontId="13" fillId="0" borderId="0" xfId="0" applyNumberFormat="1" applyFont="1" applyAlignment="1">
      <alignment horizontal="left" vertical="center"/>
    </xf>
    <xf numFmtId="164" fontId="13" fillId="0" borderId="0" xfId="0" applyNumberFormat="1" applyFont="1"/>
    <xf numFmtId="164" fontId="18" fillId="0" borderId="0" xfId="0" applyNumberFormat="1" applyFont="1" applyAlignment="1">
      <alignment horizontal="left" vertical="center"/>
    </xf>
    <xf numFmtId="9" fontId="18" fillId="0" borderId="0" xfId="0" applyNumberFormat="1" applyFont="1" applyAlignment="1">
      <alignment horizontal="left" vertical="center"/>
    </xf>
    <xf numFmtId="9" fontId="0" fillId="0" borderId="0" xfId="0" applyNumberFormat="1"/>
    <xf numFmtId="0" fontId="19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873</xdr:colOff>
      <xdr:row>3</xdr:row>
      <xdr:rowOff>120421</xdr:rowOff>
    </xdr:from>
    <xdr:to>
      <xdr:col>5</xdr:col>
      <xdr:colOff>104832</xdr:colOff>
      <xdr:row>12</xdr:row>
      <xdr:rowOff>89051</xdr:rowOff>
    </xdr:to>
    <xdr:sp macro="" textlink="">
      <xdr:nvSpPr>
        <xdr:cNvPr id="4" name="Tekstvak 2">
          <a:extLst>
            <a:ext uri="{FF2B5EF4-FFF2-40B4-BE49-F238E27FC236}">
              <a16:creationId xmlns:a16="http://schemas.microsoft.com/office/drawing/2014/main" id="{073791C4-5A96-48E4-85C8-C79C0E5AAE65}"/>
            </a:ext>
          </a:extLst>
        </xdr:cNvPr>
        <xdr:cNvSpPr txBox="1">
          <a:spLocks noChangeArrowheads="1"/>
        </xdr:cNvSpPr>
      </xdr:nvSpPr>
      <xdr:spPr bwMode="auto">
        <a:xfrm>
          <a:off x="3446036" y="711549"/>
          <a:ext cx="2985705" cy="17143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Erik Dekker</a:t>
          </a:r>
          <a:b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Snip 69</a:t>
          </a:r>
          <a:b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9728 XR  Groningen</a:t>
          </a:r>
          <a:b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Tel. 0031-654364290</a:t>
          </a:r>
          <a:b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nl-NL" sz="1200" u="sng">
              <a:solidFill>
                <a:srgbClr val="0000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villaroyalvista@gmail.com</a:t>
          </a:r>
          <a:r>
            <a:rPr lang="nl-NL" sz="1200" u="sng" baseline="0">
              <a:solidFill>
                <a:srgbClr val="0000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</a:t>
          </a:r>
          <a:r>
            <a:rPr lang="nl-NL" sz="1200" u="sng">
              <a:solidFill>
                <a:srgbClr val="0000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mail@bonbida-bista.nl</a:t>
          </a:r>
          <a:b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nl-NL" sz="10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ABN-AMRO </a:t>
          </a:r>
          <a:r>
            <a:rPr lang="nl-NL" sz="10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NL31 ABNA 0826 4983 96</a:t>
          </a:r>
          <a:endParaRPr lang="en-US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237616</xdr:colOff>
      <xdr:row>3</xdr:row>
      <xdr:rowOff>78422</xdr:rowOff>
    </xdr:from>
    <xdr:to>
      <xdr:col>1</xdr:col>
      <xdr:colOff>2270666</xdr:colOff>
      <xdr:row>11</xdr:row>
      <xdr:rowOff>134620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A8D1CD2-C185-4E2F-928D-43457A846C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7616" y="1207698"/>
          <a:ext cx="2294255" cy="14839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3797</xdr:colOff>
      <xdr:row>12</xdr:row>
      <xdr:rowOff>1830</xdr:rowOff>
    </xdr:from>
    <xdr:to>
      <xdr:col>1</xdr:col>
      <xdr:colOff>2633134</xdr:colOff>
      <xdr:row>18</xdr:row>
      <xdr:rowOff>0</xdr:rowOff>
    </xdr:to>
    <xdr:sp macro="" textlink="">
      <xdr:nvSpPr>
        <xdr:cNvPr id="6" name="Tekstvak 2">
          <a:extLst>
            <a:ext uri="{FF2B5EF4-FFF2-40B4-BE49-F238E27FC236}">
              <a16:creationId xmlns:a16="http://schemas.microsoft.com/office/drawing/2014/main" id="{27B3EB36-8737-40EE-87A0-867038E56B31}"/>
            </a:ext>
          </a:extLst>
        </xdr:cNvPr>
        <xdr:cNvSpPr txBox="1">
          <a:spLocks noChangeArrowheads="1"/>
        </xdr:cNvSpPr>
      </xdr:nvSpPr>
      <xdr:spPr bwMode="auto">
        <a:xfrm>
          <a:off x="223930" y="2245497"/>
          <a:ext cx="2629337" cy="11157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US" sz="1100" b="1" i="0">
              <a:effectLst/>
              <a:latin typeface="+mn-lt"/>
              <a:ea typeface="+mn-ea"/>
              <a:cs typeface="+mn-cs"/>
            </a:rPr>
            <a:t>Voornaam:</a:t>
          </a:r>
          <a:r>
            <a:rPr lang="en-US" sz="1100" b="0" i="0"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effectLst/>
              <a:latin typeface="+mn-lt"/>
              <a:ea typeface="+mn-ea"/>
              <a:cs typeface="+mn-cs"/>
            </a:rPr>
            <a:t>Achternaam: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effectLst/>
              <a:latin typeface="+mn-lt"/>
              <a:ea typeface="+mn-ea"/>
              <a:cs typeface="+mn-cs"/>
            </a:rPr>
            <a:t>Adres:</a:t>
          </a:r>
          <a:endParaRPr lang="en-US">
            <a:effectLst/>
          </a:endParaRPr>
        </a:p>
        <a:p>
          <a:r>
            <a:rPr lang="en-US" sz="1100" b="1" i="0">
              <a:effectLst/>
              <a:latin typeface="+mn-lt"/>
              <a:ea typeface="+mn-ea"/>
              <a:cs typeface="+mn-cs"/>
            </a:rPr>
            <a:t>Email:</a:t>
          </a:r>
          <a:endParaRPr lang="en-US" sz="1100" b="0" i="0">
            <a:effectLst/>
            <a:latin typeface="+mn-lt"/>
            <a:ea typeface="+mn-ea"/>
            <a:cs typeface="+mn-cs"/>
          </a:endParaRPr>
        </a:p>
        <a:p>
          <a:r>
            <a:rPr lang="en-US" sz="1100" b="1" i="0">
              <a:effectLst/>
              <a:latin typeface="+mn-lt"/>
              <a:ea typeface="+mn-ea"/>
              <a:cs typeface="+mn-cs"/>
            </a:rPr>
            <a:t>Mobiel:</a:t>
          </a:r>
          <a:r>
            <a:rPr lang="en-US" sz="1100" b="0" i="0">
              <a:effectLst/>
              <a:latin typeface="+mn-lt"/>
              <a:ea typeface="+mn-ea"/>
              <a:cs typeface="+mn-cs"/>
            </a:rPr>
            <a:t> </a:t>
          </a:r>
        </a:p>
      </xdr:txBody>
    </xdr:sp>
    <xdr:clientData/>
  </xdr:twoCellAnchor>
  <xdr:twoCellAnchor>
    <xdr:from>
      <xdr:col>1</xdr:col>
      <xdr:colOff>2438749</xdr:colOff>
      <xdr:row>13</xdr:row>
      <xdr:rowOff>82433</xdr:rowOff>
    </xdr:from>
    <xdr:to>
      <xdr:col>5</xdr:col>
      <xdr:colOff>841729</xdr:colOff>
      <xdr:row>17</xdr:row>
      <xdr:rowOff>91239</xdr:rowOff>
    </xdr:to>
    <xdr:sp macro="" textlink="">
      <xdr:nvSpPr>
        <xdr:cNvPr id="7" name="Tekstvak 2">
          <a:extLst>
            <a:ext uri="{FF2B5EF4-FFF2-40B4-BE49-F238E27FC236}">
              <a16:creationId xmlns:a16="http://schemas.microsoft.com/office/drawing/2014/main" id="{20E55665-9085-41B0-BCD7-BBA5CEE4030D}"/>
            </a:ext>
          </a:extLst>
        </xdr:cNvPr>
        <xdr:cNvSpPr txBox="1">
          <a:spLocks noChangeArrowheads="1"/>
        </xdr:cNvSpPr>
      </xdr:nvSpPr>
      <xdr:spPr bwMode="auto">
        <a:xfrm>
          <a:off x="2678895" y="2613196"/>
          <a:ext cx="4489743" cy="7846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1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Boekingsoverzicht</a:t>
          </a:r>
          <a:br>
            <a:rPr lang="en-US" sz="16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14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Boekingsnummer: </a:t>
          </a:r>
          <a:r>
            <a:rPr lang="nl-NL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BN2026-----</a:t>
          </a:r>
          <a:endParaRPr lang="en-US" sz="1200">
            <a:solidFill>
              <a:srgbClr val="0070C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19</xdr:row>
      <xdr:rowOff>18822</xdr:rowOff>
    </xdr:from>
    <xdr:to>
      <xdr:col>6</xdr:col>
      <xdr:colOff>0</xdr:colOff>
      <xdr:row>20</xdr:row>
      <xdr:rowOff>156842</xdr:rowOff>
    </xdr:to>
    <xdr:sp macro="" textlink="">
      <xdr:nvSpPr>
        <xdr:cNvPr id="8" name="Tekstvak 2">
          <a:extLst>
            <a:ext uri="{FF2B5EF4-FFF2-40B4-BE49-F238E27FC236}">
              <a16:creationId xmlns:a16="http://schemas.microsoft.com/office/drawing/2014/main" id="{7E71EF3F-5D7A-43E5-9DAC-EA59C011F80E}"/>
            </a:ext>
          </a:extLst>
        </xdr:cNvPr>
        <xdr:cNvSpPr txBox="1">
          <a:spLocks noChangeArrowheads="1"/>
        </xdr:cNvSpPr>
      </xdr:nvSpPr>
      <xdr:spPr bwMode="auto">
        <a:xfrm>
          <a:off x="222250" y="3428772"/>
          <a:ext cx="6337300" cy="32217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14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Factuur/kostenoverzicht: </a:t>
          </a:r>
          <a:r>
            <a:rPr lang="nl-NL" sz="1400" b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9-12-25</a:t>
          </a:r>
          <a:endParaRPr lang="en-US" sz="1400">
            <a:solidFill>
              <a:srgbClr val="0070C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221738</xdr:colOff>
      <xdr:row>45</xdr:row>
      <xdr:rowOff>3405</xdr:rowOff>
    </xdr:from>
    <xdr:to>
      <xdr:col>5</xdr:col>
      <xdr:colOff>371981</xdr:colOff>
      <xdr:row>51</xdr:row>
      <xdr:rowOff>127000</xdr:rowOff>
    </xdr:to>
    <xdr:sp macro="" textlink="">
      <xdr:nvSpPr>
        <xdr:cNvPr id="11" name="Tekstvak 2">
          <a:extLst>
            <a:ext uri="{FF2B5EF4-FFF2-40B4-BE49-F238E27FC236}">
              <a16:creationId xmlns:a16="http://schemas.microsoft.com/office/drawing/2014/main" id="{DF24A47D-8D4E-4E64-99A8-D35B8B6C2F4D}"/>
            </a:ext>
          </a:extLst>
        </xdr:cNvPr>
        <xdr:cNvSpPr txBox="1">
          <a:spLocks noChangeArrowheads="1"/>
        </xdr:cNvSpPr>
      </xdr:nvSpPr>
      <xdr:spPr bwMode="auto">
        <a:xfrm>
          <a:off x="221738" y="8044093"/>
          <a:ext cx="5785868" cy="12665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nl-NL" sz="1100" b="1">
              <a:effectLst/>
              <a:latin typeface="+mn-lt"/>
              <a:ea typeface="+mn-ea"/>
              <a:cs typeface="+mn-cs"/>
            </a:rPr>
            <a:t>Opmerkingen</a:t>
          </a:r>
          <a:br>
            <a:rPr lang="nl-NL" sz="1100" b="1">
              <a:effectLst/>
              <a:latin typeface="+mn-lt"/>
              <a:ea typeface="+mn-ea"/>
              <a:cs typeface="+mn-cs"/>
            </a:rPr>
          </a:br>
          <a:r>
            <a:rPr lang="nl-NL" sz="1100">
              <a:effectLst/>
              <a:latin typeface="+mn-lt"/>
              <a:ea typeface="+mn-ea"/>
              <a:cs typeface="+mn-cs"/>
            </a:rPr>
            <a:t>- Inclusief 1 m3 water per dag, exclusief elektra (wordt verrekend met de borg)</a:t>
          </a:r>
          <a:br>
            <a:rPr lang="nl-NL" sz="1100">
              <a:effectLst/>
              <a:latin typeface="+mn-lt"/>
              <a:ea typeface="+mn-ea"/>
              <a:cs typeface="+mn-cs"/>
            </a:rPr>
          </a:br>
          <a:r>
            <a:rPr lang="nl-NL" sz="1100">
              <a:effectLst/>
              <a:latin typeface="+mn-lt"/>
              <a:ea typeface="+mn-ea"/>
              <a:cs typeface="+mn-cs"/>
            </a:rPr>
            <a:t>- Graag ontvangen wij uw vluchtgegevens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nl-NL" sz="1100"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effectLst/>
              <a:latin typeface="+mn-lt"/>
              <a:ea typeface="+mn-ea"/>
              <a:cs typeface="+mn-cs"/>
            </a:rPr>
            <a:t>Contactpersoon</a:t>
          </a:r>
          <a:br>
            <a:rPr lang="nl-NL" sz="1100" b="1">
              <a:effectLst/>
              <a:latin typeface="+mn-lt"/>
              <a:ea typeface="+mn-ea"/>
              <a:cs typeface="+mn-cs"/>
            </a:rPr>
          </a:br>
          <a:r>
            <a:rPr lang="nl-NL" sz="1100">
              <a:effectLst/>
              <a:latin typeface="+mn-lt"/>
              <a:ea typeface="+mn-ea"/>
              <a:cs typeface="+mn-cs"/>
            </a:rPr>
            <a:t>Uw contactpersoon voor het inchecken en sleuteloverdracht is: </a:t>
          </a:r>
          <a:r>
            <a:rPr lang="nl-NL" sz="1100" b="1">
              <a:effectLst/>
              <a:latin typeface="+mn-lt"/>
              <a:ea typeface="+mn-ea"/>
              <a:cs typeface="+mn-cs"/>
            </a:rPr>
            <a:t>Elise Broekhof</a:t>
          </a:r>
          <a:br>
            <a:rPr lang="nl-NL" sz="1100">
              <a:effectLst/>
              <a:latin typeface="+mn-lt"/>
              <a:ea typeface="+mn-ea"/>
              <a:cs typeface="+mn-cs"/>
            </a:rPr>
          </a:br>
          <a:r>
            <a:rPr lang="nl-NL" sz="1100">
              <a:effectLst/>
              <a:latin typeface="+mn-lt"/>
              <a:ea typeface="+mn-ea"/>
              <a:cs typeface="+mn-cs"/>
            </a:rPr>
            <a:t>Telefoonnummer: </a:t>
          </a:r>
          <a:r>
            <a:rPr lang="nl-NL" sz="1100" b="1">
              <a:effectLst/>
              <a:latin typeface="+mn-lt"/>
              <a:ea typeface="+mn-ea"/>
              <a:cs typeface="+mn-cs"/>
            </a:rPr>
            <a:t>+599 9 669 1665 </a:t>
          </a:r>
          <a:endParaRPr lang="en-US" sz="1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221585</xdr:colOff>
      <xdr:row>0</xdr:row>
      <xdr:rowOff>7053</xdr:rowOff>
    </xdr:from>
    <xdr:to>
      <xdr:col>6</xdr:col>
      <xdr:colOff>1164</xdr:colOff>
      <xdr:row>3</xdr:row>
      <xdr:rowOff>20845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5DF59D55-7A78-4B37-9269-6653A567B49D}"/>
            </a:ext>
          </a:extLst>
        </xdr:cNvPr>
        <xdr:cNvSpPr/>
      </xdr:nvSpPr>
      <xdr:spPr>
        <a:xfrm>
          <a:off x="221585" y="7053"/>
          <a:ext cx="6489412" cy="578236"/>
        </a:xfrm>
        <a:prstGeom prst="rect">
          <a:avLst/>
        </a:prstGeom>
        <a:solidFill>
          <a:srgbClr val="8DF7F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  <xdr:twoCellAnchor>
    <xdr:from>
      <xdr:col>1</xdr:col>
      <xdr:colOff>3020291</xdr:colOff>
      <xdr:row>0</xdr:row>
      <xdr:rowOff>16290</xdr:rowOff>
    </xdr:from>
    <xdr:to>
      <xdr:col>4</xdr:col>
      <xdr:colOff>36947</xdr:colOff>
      <xdr:row>3</xdr:row>
      <xdr:rowOff>17575</xdr:rowOff>
    </xdr:to>
    <xdr:sp macro="" textlink="">
      <xdr:nvSpPr>
        <xdr:cNvPr id="14" name="Tekstvak 2">
          <a:extLst>
            <a:ext uri="{FF2B5EF4-FFF2-40B4-BE49-F238E27FC236}">
              <a16:creationId xmlns:a16="http://schemas.microsoft.com/office/drawing/2014/main" id="{FDF294EE-26CD-47CD-BE1E-DD317FDA8478}"/>
            </a:ext>
          </a:extLst>
        </xdr:cNvPr>
        <xdr:cNvSpPr txBox="1">
          <a:spLocks noChangeArrowheads="1"/>
        </xdr:cNvSpPr>
      </xdr:nvSpPr>
      <xdr:spPr bwMode="auto">
        <a:xfrm>
          <a:off x="3260437" y="16290"/>
          <a:ext cx="2225964" cy="592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11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F050202020403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Jan Thiel</a:t>
          </a:r>
          <a:r>
            <a:rPr lang="en-US" sz="22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F050202020403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20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F050202020403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Curaçao </a:t>
          </a:r>
          <a:r>
            <a:rPr lang="en-US" sz="2000">
              <a:solidFill>
                <a:srgbClr val="2C902C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			       </a:t>
          </a:r>
          <a:r>
            <a:rPr lang="nl-NL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  <xdr:twoCellAnchor editAs="oneCell">
    <xdr:from>
      <xdr:col>1</xdr:col>
      <xdr:colOff>537264</xdr:colOff>
      <xdr:row>0</xdr:row>
      <xdr:rowOff>0</xdr:rowOff>
    </xdr:from>
    <xdr:to>
      <xdr:col>1</xdr:col>
      <xdr:colOff>1964242</xdr:colOff>
      <xdr:row>2</xdr:row>
      <xdr:rowOff>173182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0D24DD5E-F86E-4F41-9396-CDEAD6CD2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410" y="0"/>
          <a:ext cx="1426978" cy="57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139189</xdr:colOff>
      <xdr:row>0</xdr:row>
      <xdr:rowOff>168690</xdr:rowOff>
    </xdr:from>
    <xdr:to>
      <xdr:col>6</xdr:col>
      <xdr:colOff>166255</xdr:colOff>
      <xdr:row>2</xdr:row>
      <xdr:rowOff>36947</xdr:rowOff>
    </xdr:to>
    <xdr:sp macro="" textlink="">
      <xdr:nvSpPr>
        <xdr:cNvPr id="9" name="Tekstvak 2">
          <a:extLst>
            <a:ext uri="{FF2B5EF4-FFF2-40B4-BE49-F238E27FC236}">
              <a16:creationId xmlns:a16="http://schemas.microsoft.com/office/drawing/2014/main" id="{643F5E66-8C5A-4BC9-88AC-69CC0B71492E}"/>
            </a:ext>
          </a:extLst>
        </xdr:cNvPr>
        <xdr:cNvSpPr txBox="1">
          <a:spLocks noChangeArrowheads="1"/>
        </xdr:cNvSpPr>
      </xdr:nvSpPr>
      <xdr:spPr bwMode="auto">
        <a:xfrm>
          <a:off x="5588643" y="168690"/>
          <a:ext cx="1754266" cy="265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11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B000902020202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Kaya Pasifiko</a:t>
          </a:r>
          <a:r>
            <a:rPr lang="en-US" sz="110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B000902020202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 G14</a:t>
          </a:r>
          <a:r>
            <a:rPr lang="en-US" sz="2000">
              <a:solidFill>
                <a:srgbClr val="2C902C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			       </a:t>
          </a:r>
          <a:r>
            <a:rPr lang="nl-NL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36EB8-7126-480A-A716-64B88AC17A27}">
  <dimension ref="B4:I18"/>
  <sheetViews>
    <sheetView workbookViewId="0">
      <selection activeCell="B4" sqref="B4:F16"/>
    </sheetView>
  </sheetViews>
  <sheetFormatPr defaultColWidth="9" defaultRowHeight="15.05" x14ac:dyDescent="0.3"/>
  <cols>
    <col min="1" max="1" width="9" style="1"/>
    <col min="2" max="2" width="40.33203125" style="17" customWidth="1"/>
    <col min="3" max="3" width="12.109375" style="1" customWidth="1"/>
    <col min="4" max="4" width="12" style="1" customWidth="1"/>
    <col min="5" max="5" width="12.33203125" style="1" customWidth="1"/>
    <col min="6" max="6" width="10.77734375" style="9" bestFit="1" customWidth="1"/>
    <col min="7" max="16384" width="9" style="1"/>
  </cols>
  <sheetData>
    <row r="4" spans="2:9" ht="29.3" customHeight="1" x14ac:dyDescent="0.3">
      <c r="B4" s="14"/>
      <c r="C4" s="4" t="s">
        <v>3</v>
      </c>
      <c r="D4" s="5" t="s">
        <v>11</v>
      </c>
      <c r="E4" s="5" t="s">
        <v>2</v>
      </c>
      <c r="F4" s="8" t="s">
        <v>1</v>
      </c>
      <c r="G4" s="5"/>
      <c r="H4" s="5"/>
      <c r="I4" s="2"/>
    </row>
    <row r="5" spans="2:9" ht="20.149999999999999" customHeight="1" x14ac:dyDescent="0.3">
      <c r="B5" s="14" t="s">
        <v>7</v>
      </c>
      <c r="C5" s="4"/>
      <c r="D5" s="4">
        <v>159</v>
      </c>
      <c r="E5" s="4">
        <v>15</v>
      </c>
      <c r="F5" s="10">
        <f>PRODUCT(D5,E5)</f>
        <v>2385</v>
      </c>
      <c r="G5" s="4"/>
      <c r="H5" s="4"/>
    </row>
    <row r="6" spans="2:9" ht="20.149999999999999" customHeight="1" x14ac:dyDescent="0.3">
      <c r="B6" s="19" t="s">
        <v>6</v>
      </c>
      <c r="C6" s="20">
        <v>2</v>
      </c>
      <c r="D6" s="7">
        <v>30</v>
      </c>
      <c r="E6" s="7">
        <v>15</v>
      </c>
      <c r="F6" s="11">
        <f>PRODUCT(D6,E6)</f>
        <v>450</v>
      </c>
      <c r="G6" s="4"/>
      <c r="H6" s="4"/>
    </row>
    <row r="7" spans="2:9" ht="20.149999999999999" customHeight="1" x14ac:dyDescent="0.3">
      <c r="B7" s="14" t="s">
        <v>5</v>
      </c>
      <c r="C7" s="4"/>
      <c r="D7" s="4"/>
      <c r="E7" s="4"/>
      <c r="F7" s="10">
        <f>SUM(F5:F6)</f>
        <v>2835</v>
      </c>
      <c r="G7" s="4"/>
      <c r="H7" s="4"/>
    </row>
    <row r="8" spans="2:9" ht="20.149999999999999" customHeight="1" x14ac:dyDescent="0.3">
      <c r="B8" s="15" t="s">
        <v>4</v>
      </c>
      <c r="C8" s="6">
        <v>-0.15</v>
      </c>
      <c r="D8" s="4"/>
      <c r="E8" s="4"/>
      <c r="F8" s="7">
        <f>PRODUCT(F7,C8)</f>
        <v>-425.25</v>
      </c>
      <c r="G8" s="4"/>
      <c r="H8" s="4"/>
    </row>
    <row r="9" spans="2:9" ht="20.149999999999999" customHeight="1" x14ac:dyDescent="0.3">
      <c r="B9" s="16" t="s">
        <v>0</v>
      </c>
      <c r="C9" s="4"/>
      <c r="D9" s="4"/>
      <c r="E9" s="4"/>
      <c r="F9" s="12">
        <f>SUM(F7:F8)</f>
        <v>2409.75</v>
      </c>
      <c r="G9" s="4"/>
      <c r="H9" s="4"/>
    </row>
    <row r="10" spans="2:9" ht="8.1999999999999993" customHeight="1" x14ac:dyDescent="0.3">
      <c r="F10" s="13"/>
    </row>
    <row r="11" spans="2:9" ht="20.149999999999999" customHeight="1" x14ac:dyDescent="0.3">
      <c r="B11" s="17" t="s">
        <v>8</v>
      </c>
      <c r="F11" s="13">
        <v>150</v>
      </c>
    </row>
    <row r="12" spans="2:9" ht="20.149999999999999" customHeight="1" x14ac:dyDescent="0.3">
      <c r="B12" s="17" t="s">
        <v>12</v>
      </c>
      <c r="F12" s="13"/>
    </row>
    <row r="13" spans="2:9" ht="20.149999999999999" customHeight="1" x14ac:dyDescent="0.3">
      <c r="B13" s="18" t="s">
        <v>9</v>
      </c>
      <c r="C13" s="3">
        <v>7.0000000000000007E-2</v>
      </c>
      <c r="F13" s="13">
        <f>PRODUCT(F9,C13)</f>
        <v>168.6825</v>
      </c>
    </row>
    <row r="14" spans="2:9" ht="20.149999999999999" customHeight="1" x14ac:dyDescent="0.3">
      <c r="B14" s="18" t="s">
        <v>10</v>
      </c>
      <c r="F14" s="13">
        <v>400</v>
      </c>
    </row>
    <row r="15" spans="2:9" ht="20.149999999999999" customHeight="1" x14ac:dyDescent="0.3">
      <c r="F15" s="13"/>
    </row>
    <row r="16" spans="2:9" ht="20.149999999999999" customHeight="1" x14ac:dyDescent="0.3">
      <c r="B16" s="22" t="s">
        <v>5</v>
      </c>
      <c r="F16" s="21">
        <f>SUM(F9:F15)</f>
        <v>3128.4324999999999</v>
      </c>
    </row>
    <row r="17" spans="6:7" ht="20.149999999999999" customHeight="1" x14ac:dyDescent="0.3">
      <c r="F17" s="13"/>
      <c r="G17" s="3"/>
    </row>
    <row r="18" spans="6:7" ht="20.149999999999999" customHeight="1" x14ac:dyDescent="0.3">
      <c r="F18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6243F-8A8E-4CD1-A44F-B2AD2603738E}">
  <dimension ref="A1:M50"/>
  <sheetViews>
    <sheetView tabSelected="1" topLeftCell="A18" zoomScale="90" zoomScaleNormal="90" workbookViewId="0">
      <selection activeCell="C24" sqref="C24"/>
    </sheetView>
  </sheetViews>
  <sheetFormatPr defaultRowHeight="15.05" x14ac:dyDescent="0.3"/>
  <cols>
    <col min="1" max="1" width="3.21875" customWidth="1"/>
    <col min="2" max="2" width="42.77734375" customWidth="1"/>
    <col min="3" max="3" width="14.44140625" customWidth="1"/>
    <col min="4" max="4" width="12.33203125" customWidth="1"/>
    <col min="5" max="5" width="11.77734375" customWidth="1"/>
    <col min="6" max="7" width="11.33203125" customWidth="1"/>
    <col min="8" max="8" width="13.5546875" customWidth="1"/>
    <col min="11" max="11" width="16.109375" customWidth="1"/>
    <col min="12" max="12" width="15.88671875" customWidth="1"/>
    <col min="13" max="13" width="12.88671875" customWidth="1"/>
  </cols>
  <sheetData>
    <row r="1" ht="15.75" customHeight="1" x14ac:dyDescent="0.3"/>
    <row r="19" spans="1:11" ht="6.9" customHeight="1" x14ac:dyDescent="0.3"/>
    <row r="22" spans="1:11" ht="14.4" x14ac:dyDescent="0.3">
      <c r="B22" t="s">
        <v>23</v>
      </c>
      <c r="E22" s="34" t="s">
        <v>29</v>
      </c>
    </row>
    <row r="23" spans="1:11" ht="14.4" x14ac:dyDescent="0.3">
      <c r="B23" t="s">
        <v>24</v>
      </c>
      <c r="C23" s="33">
        <v>46113</v>
      </c>
      <c r="D23" s="33">
        <v>46119</v>
      </c>
      <c r="E23" s="32">
        <f>D23-C23</f>
        <v>6</v>
      </c>
      <c r="H23" s="38" t="s">
        <v>30</v>
      </c>
      <c r="I23" s="38"/>
      <c r="J23" s="38"/>
      <c r="K23">
        <v>7</v>
      </c>
    </row>
    <row r="24" spans="1:11" x14ac:dyDescent="0.3">
      <c r="B24" t="s">
        <v>42</v>
      </c>
      <c r="C24" s="70">
        <v>2</v>
      </c>
      <c r="D24" s="35"/>
      <c r="E24" s="34"/>
      <c r="H24" s="38" t="s">
        <v>31</v>
      </c>
      <c r="I24" s="38"/>
      <c r="J24" s="38"/>
    </row>
    <row r="25" spans="1:11" ht="14.4" x14ac:dyDescent="0.3">
      <c r="B25" t="s">
        <v>25</v>
      </c>
      <c r="H25" s="38"/>
      <c r="I25" s="38"/>
      <c r="J25" s="38"/>
    </row>
    <row r="26" spans="1:11" ht="14.4" x14ac:dyDescent="0.3">
      <c r="B26" s="14"/>
      <c r="C26" s="4" t="s">
        <v>3</v>
      </c>
      <c r="D26" s="1" t="s">
        <v>19</v>
      </c>
      <c r="E26" s="5" t="s">
        <v>20</v>
      </c>
      <c r="F26" s="8" t="s">
        <v>1</v>
      </c>
      <c r="G26" s="8"/>
      <c r="H26" s="38" t="s">
        <v>18</v>
      </c>
      <c r="I26" s="38"/>
      <c r="J26" s="38"/>
    </row>
    <row r="27" spans="1:11" ht="14.4" x14ac:dyDescent="0.3">
      <c r="B27" s="14" t="s">
        <v>21</v>
      </c>
      <c r="C27" s="29"/>
      <c r="D27" s="30">
        <v>197</v>
      </c>
      <c r="E27" s="29">
        <v>6</v>
      </c>
      <c r="F27" s="10">
        <f>PRODUCT(D27,E27)</f>
        <v>1182</v>
      </c>
      <c r="G27" s="10"/>
      <c r="H27" s="38" t="s">
        <v>32</v>
      </c>
      <c r="I27" s="38"/>
      <c r="J27" s="38"/>
    </row>
    <row r="28" spans="1:11" ht="15.05" customHeight="1" x14ac:dyDescent="0.3">
      <c r="B28" s="41" t="s">
        <v>39</v>
      </c>
      <c r="C28" s="42"/>
      <c r="D28" s="43">
        <v>217</v>
      </c>
      <c r="E28" s="42">
        <v>0</v>
      </c>
      <c r="F28" s="12">
        <f>PRODUCT(D28,E28)</f>
        <v>0</v>
      </c>
      <c r="G28" s="10"/>
      <c r="H28" s="38"/>
      <c r="I28" s="38"/>
      <c r="J28" s="38"/>
    </row>
    <row r="29" spans="1:11" ht="14.4" x14ac:dyDescent="0.3">
      <c r="A29" s="23"/>
      <c r="B29" s="14" t="s">
        <v>40</v>
      </c>
      <c r="C29" s="29"/>
      <c r="D29" s="30">
        <v>375</v>
      </c>
      <c r="E29" s="29">
        <v>0</v>
      </c>
      <c r="F29" s="10">
        <f>PRODUCT(D29,E29)</f>
        <v>0</v>
      </c>
      <c r="G29" s="10"/>
    </row>
    <row r="30" spans="1:11" ht="13.75" customHeight="1" x14ac:dyDescent="0.3">
      <c r="B30" s="63" t="s">
        <v>22</v>
      </c>
      <c r="C30" s="64">
        <f>C24-2</f>
        <v>0</v>
      </c>
      <c r="D30" s="65">
        <f>PRODUCT(C30,15)</f>
        <v>0</v>
      </c>
      <c r="E30" s="66">
        <v>0</v>
      </c>
      <c r="F30" s="67">
        <f>PRODUCT(D30,E30)</f>
        <v>0</v>
      </c>
      <c r="G30" s="10"/>
      <c r="K30">
        <f>F31-10%</f>
        <v>1181.9000000000001</v>
      </c>
    </row>
    <row r="31" spans="1:11" ht="19.350000000000001" customHeight="1" x14ac:dyDescent="0.3">
      <c r="B31" s="16" t="s">
        <v>33</v>
      </c>
      <c r="C31" s="4"/>
      <c r="D31" s="4"/>
      <c r="E31" s="4"/>
      <c r="F31" s="12">
        <f>SUM(F27:F30)</f>
        <v>1182</v>
      </c>
      <c r="G31" s="58">
        <f>SUM(F31:F31)</f>
        <v>1182</v>
      </c>
      <c r="H31" s="62">
        <v>-0.15</v>
      </c>
      <c r="K31" t="s">
        <v>18</v>
      </c>
    </row>
    <row r="32" spans="1:11" ht="19.350000000000001" customHeight="1" x14ac:dyDescent="0.3">
      <c r="B32" s="61"/>
      <c r="C32" s="4"/>
      <c r="D32" s="4"/>
      <c r="E32" s="4"/>
      <c r="F32" s="60"/>
      <c r="G32" s="58"/>
      <c r="H32" s="45">
        <f>PRODUCT(F31,H31)</f>
        <v>-177.29999999999998</v>
      </c>
    </row>
    <row r="33" spans="2:13" ht="13.1" customHeight="1" x14ac:dyDescent="0.3">
      <c r="B33" s="16"/>
      <c r="C33" s="4"/>
      <c r="D33" s="4"/>
      <c r="E33" s="4" t="s">
        <v>5</v>
      </c>
      <c r="F33" s="12">
        <f>SUM(F31:F32)</f>
        <v>1182</v>
      </c>
      <c r="G33" s="58"/>
      <c r="M33">
        <v>3338.81</v>
      </c>
    </row>
    <row r="34" spans="2:13" x14ac:dyDescent="0.3">
      <c r="B34" s="17" t="s">
        <v>13</v>
      </c>
      <c r="C34" s="3">
        <v>7.0000000000000007E-2</v>
      </c>
      <c r="D34" s="1"/>
      <c r="E34" s="1"/>
      <c r="F34" s="13">
        <f>PRODUCT(F33,C34)</f>
        <v>82.740000000000009</v>
      </c>
      <c r="G34" s="68">
        <f>SUM(F33:F34)</f>
        <v>1264.74</v>
      </c>
    </row>
    <row r="35" spans="2:13" x14ac:dyDescent="0.3">
      <c r="B35" s="17" t="s">
        <v>8</v>
      </c>
      <c r="C35" s="1"/>
      <c r="D35" s="1"/>
      <c r="E35" s="1"/>
      <c r="F35" s="13">
        <v>225</v>
      </c>
      <c r="G35" s="58" t="s">
        <v>44</v>
      </c>
    </row>
    <row r="36" spans="2:13" ht="15.75" thickBot="1" x14ac:dyDescent="0.35">
      <c r="B36" s="39" t="s">
        <v>41</v>
      </c>
      <c r="C36" s="27"/>
      <c r="D36" s="44">
        <v>125</v>
      </c>
      <c r="E36" s="69">
        <f>E23/7</f>
        <v>0.8571428571428571</v>
      </c>
      <c r="F36" s="28">
        <f>PRODUCT(D36,E36)</f>
        <v>107.14285714285714</v>
      </c>
      <c r="G36" s="13"/>
      <c r="H36" s="38" t="s">
        <v>15</v>
      </c>
    </row>
    <row r="37" spans="2:13" x14ac:dyDescent="0.3">
      <c r="B37" s="22" t="s">
        <v>5</v>
      </c>
      <c r="C37" s="1"/>
      <c r="D37" s="1"/>
      <c r="E37" s="1"/>
      <c r="F37" s="21">
        <f>SUM(F33:F36)</f>
        <v>1596.8828571428571</v>
      </c>
      <c r="G37" s="21"/>
      <c r="M37" s="51" t="s">
        <v>38</v>
      </c>
    </row>
    <row r="38" spans="2:13" ht="9" customHeight="1" x14ac:dyDescent="0.3">
      <c r="B38" s="24"/>
      <c r="C38" s="25"/>
      <c r="D38" s="25"/>
      <c r="E38" s="25"/>
      <c r="F38" s="26"/>
      <c r="G38" s="26"/>
      <c r="M38" s="52"/>
    </row>
    <row r="39" spans="2:13" ht="16.399999999999999" thickBot="1" x14ac:dyDescent="0.35">
      <c r="B39" t="s">
        <v>35</v>
      </c>
      <c r="C39" s="1"/>
      <c r="D39" s="1"/>
      <c r="F39" s="21">
        <v>400</v>
      </c>
      <c r="G39" s="26"/>
      <c r="K39" t="s">
        <v>36</v>
      </c>
      <c r="L39" s="48">
        <v>400</v>
      </c>
      <c r="M39" s="53">
        <f>SUM(L39:L41)</f>
        <v>799.22071428571428</v>
      </c>
    </row>
    <row r="40" spans="2:13" ht="9" customHeight="1" x14ac:dyDescent="0.3">
      <c r="C40" s="1"/>
      <c r="D40" s="1"/>
      <c r="E40" s="1"/>
      <c r="F40" s="21"/>
      <c r="G40" s="26"/>
      <c r="L40" s="49"/>
    </row>
    <row r="41" spans="2:13" ht="16.399999999999999" customHeight="1" thickBot="1" x14ac:dyDescent="0.35">
      <c r="B41" s="36" t="s">
        <v>34</v>
      </c>
      <c r="H41" s="23" t="s">
        <v>14</v>
      </c>
      <c r="L41" s="50">
        <f>PRODUCT(F37,25%)</f>
        <v>399.22071428571428</v>
      </c>
      <c r="M41" s="21"/>
    </row>
    <row r="42" spans="2:13" ht="19" thickBot="1" x14ac:dyDescent="0.4">
      <c r="B42" t="s">
        <v>37</v>
      </c>
      <c r="C42" s="37"/>
      <c r="D42" s="47">
        <f>M39</f>
        <v>799.22071428571428</v>
      </c>
      <c r="G42" s="13"/>
      <c r="I42" s="54" t="s">
        <v>16</v>
      </c>
      <c r="J42" s="55"/>
      <c r="K42" s="56"/>
      <c r="L42" s="57">
        <f>F37-L41</f>
        <v>1197.662142857143</v>
      </c>
    </row>
    <row r="43" spans="2:13" x14ac:dyDescent="0.3">
      <c r="B43" s="40" t="s">
        <v>43</v>
      </c>
      <c r="L43" s="45"/>
      <c r="M43" s="59">
        <f>SUM(M39,L42)</f>
        <v>1996.8828571428571</v>
      </c>
    </row>
    <row r="44" spans="2:13" ht="18.350000000000001" x14ac:dyDescent="0.35">
      <c r="B44" t="s">
        <v>28</v>
      </c>
      <c r="D44" s="46">
        <f>F37-L41</f>
        <v>1197.662142857143</v>
      </c>
      <c r="H44" s="31" t="s">
        <v>17</v>
      </c>
    </row>
    <row r="45" spans="2:13" x14ac:dyDescent="0.3">
      <c r="B45" t="s">
        <v>27</v>
      </c>
    </row>
    <row r="46" spans="2:13" x14ac:dyDescent="0.3">
      <c r="H46" t="s">
        <v>26</v>
      </c>
    </row>
    <row r="48" spans="2:13" x14ac:dyDescent="0.3">
      <c r="H48" t="s">
        <v>18</v>
      </c>
    </row>
    <row r="50" spans="7:7" x14ac:dyDescent="0.3">
      <c r="G50" t="s">
        <v>18</v>
      </c>
    </row>
  </sheetData>
  <pageMargins left="0.23622047244094491" right="0.23622047244094491" top="0.39370078740157483" bottom="0.74803149606299213" header="0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Blad2!Afdrukbereik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Dekker - Bohr Instrument Services B.V.</dc:creator>
  <cp:lastModifiedBy>Erik Dekker - Bohr Instrument Services B.V.</cp:lastModifiedBy>
  <cp:lastPrinted>2024-10-31T21:23:03Z</cp:lastPrinted>
  <dcterms:created xsi:type="dcterms:W3CDTF">2021-03-15T10:18:31Z</dcterms:created>
  <dcterms:modified xsi:type="dcterms:W3CDTF">2025-12-09T16:11:55Z</dcterms:modified>
</cp:coreProperties>
</file>