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Dekker-BohrInstr\iCloudDrive\1-Verhuur Bon Bida Bista\1-verhuur\2026_Verhuur\"/>
    </mc:Choice>
  </mc:AlternateContent>
  <xr:revisionPtr revIDLastSave="0" documentId="8_{B121516D-0A19-4BFC-B26E-871A4A472CEF}" xr6:coauthVersionLast="47" xr6:coauthVersionMax="47" xr10:uidLastSave="{00000000-0000-0000-0000-000000000000}"/>
  <bookViews>
    <workbookView xWindow="25017" yWindow="-118" windowWidth="25370" windowHeight="13667" xr2:uid="{B2681BB6-2571-49A4-9B70-BB5EDA637BAB}"/>
  </bookViews>
  <sheets>
    <sheet name="Blad2" sheetId="2" r:id="rId1"/>
    <sheet name="Blad3" sheetId="3" r:id="rId2"/>
  </sheets>
  <definedNames>
    <definedName name="_xlnm.Print_Area" localSheetId="0">Blad2!$A$1:$F$51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2" l="1"/>
  <c r="C29" i="2" l="1"/>
  <c r="E22" i="2"/>
  <c r="E29" i="2" l="1"/>
  <c r="F29" i="2" s="1"/>
  <c r="F28" i="2"/>
  <c r="F27" i="2"/>
  <c r="F35" i="2"/>
  <c r="F26" i="2"/>
  <c r="F30" i="2" l="1"/>
  <c r="L29" i="2" s="1"/>
  <c r="H30" i="2" l="1"/>
  <c r="I31" i="2"/>
  <c r="F32" i="2" s="1"/>
  <c r="F33" i="2" s="1"/>
  <c r="F36" i="2" s="1"/>
  <c r="M40" i="2" s="1"/>
  <c r="N38" i="2" s="1"/>
  <c r="F43" i="2" s="1"/>
  <c r="H33" i="2" l="1"/>
  <c r="F44" i="2" l="1"/>
  <c r="M41" i="2"/>
  <c r="N42" i="2" s="1"/>
</calcChain>
</file>

<file path=xl/sharedStrings.xml><?xml version="1.0" encoding="utf-8"?>
<sst xmlns="http://schemas.openxmlformats.org/spreadsheetml/2006/main" count="59" uniqueCount="54">
  <si>
    <t>Prijs</t>
  </si>
  <si>
    <t>Aantal pers.</t>
  </si>
  <si>
    <t>Totaal</t>
  </si>
  <si>
    <t>Eindschoonmaak</t>
  </si>
  <si>
    <t>Toeristenbelasting</t>
  </si>
  <si>
    <t>bij boeking 25% van het totale factuurbedrag</t>
  </si>
  <si>
    <t>Let op verblijfs duur ivm tussenschoonmaak</t>
  </si>
  <si>
    <t>Restant hoofdsom</t>
  </si>
  <si>
    <t>Tekst en cellen in blauw invullen</t>
  </si>
  <si>
    <t xml:space="preserve"> </t>
  </si>
  <si>
    <t xml:space="preserve">Prijs/nacht </t>
  </si>
  <si>
    <t>Aantal</t>
  </si>
  <si>
    <t>Prijs op basis van 2 personen-Laag seizoen</t>
  </si>
  <si>
    <t>Elke volgende persoon is €15,00/nacht extra.</t>
  </si>
  <si>
    <t>Huur van Villa Royal Vista G14: Vista Royal</t>
  </si>
  <si>
    <t>Huurperiode</t>
  </si>
  <si>
    <t>In-checktijd: 16.00u   Uit-checktijd: 11.00u</t>
  </si>
  <si>
    <r>
      <t xml:space="preserve">Bij boeking </t>
    </r>
    <r>
      <rPr>
        <b/>
        <sz val="11"/>
        <color theme="1"/>
        <rFont val="Calibri"/>
        <family val="2"/>
        <scheme val="minor"/>
      </rPr>
      <t>25%</t>
    </r>
    <r>
      <rPr>
        <sz val="11"/>
        <color theme="1"/>
        <rFont val="Calibri"/>
        <family val="2"/>
        <scheme val="minor"/>
      </rPr>
      <t xml:space="preserve"> van het totale factuurbedrag, </t>
    </r>
  </si>
  <si>
    <t>Nachten</t>
  </si>
  <si>
    <t>Huurperiode ingeven!!!</t>
  </si>
  <si>
    <t>Aantal personen invoeren!!</t>
  </si>
  <si>
    <t>Check Prijs/Seizoenen!!</t>
  </si>
  <si>
    <t>Subtotaal</t>
  </si>
  <si>
    <t>Borg</t>
  </si>
  <si>
    <t>Aanbetaling</t>
  </si>
  <si>
    <t>Prijs op basis van 2 personen-Hoog seizoen|Vakanties</t>
  </si>
  <si>
    <t>Prijs op basis van 2 personen-Piek seizoen|Kerst/O&amp;N</t>
  </si>
  <si>
    <t>Tussen schoonmaak verplicht bij verblijf van 7 dagen of langer</t>
  </si>
  <si>
    <t>225!!!</t>
  </si>
  <si>
    <t>Tel. +31654364290</t>
  </si>
  <si>
    <t>mail@bonbida-bista.nl</t>
  </si>
  <si>
    <t>Adres:</t>
  </si>
  <si>
    <t>Email:</t>
  </si>
  <si>
    <t>Naam:</t>
  </si>
  <si>
    <r>
      <t xml:space="preserve">2. De prijs wordt </t>
    </r>
    <r>
      <rPr>
        <b/>
        <sz val="11"/>
        <color theme="1"/>
        <rFont val="Calibri"/>
        <family val="2"/>
        <scheme val="minor"/>
      </rPr>
      <t>automatisch berekend</t>
    </r>
  </si>
  <si>
    <t>Datum aankomst</t>
  </si>
  <si>
    <t>Datum vertrek</t>
  </si>
  <si>
    <t>Mobiel:</t>
  </si>
  <si>
    <t>Aantal personen: (Max 6, kind van een 1 jaar gratis)</t>
  </si>
  <si>
    <t>* U stuurt dit bestand per mail terug</t>
  </si>
  <si>
    <t>* U ontvangt een boekingsbevestiging en de huur/reserveringsvoorwaarden</t>
  </si>
  <si>
    <t>* Aanbetaling: 25% + borg</t>
  </si>
  <si>
    <t>- Inclusief 1 m3 water per dag, exclusief elektra (wordt verrekend met de borg)</t>
  </si>
  <si>
    <t>Bij akkoord</t>
  </si>
  <si>
    <r>
      <rPr>
        <b/>
        <sz val="11"/>
        <color theme="1"/>
        <rFont val="Calibri"/>
        <family val="2"/>
        <scheme val="minor"/>
      </rPr>
      <t xml:space="preserve">Borg </t>
    </r>
    <r>
      <rPr>
        <sz val="11"/>
        <color theme="1"/>
        <rFont val="Calibri"/>
        <family val="2"/>
        <scheme val="minor"/>
      </rPr>
      <t>(wordt na afloop teruggestort onder inhouding van te verrekenen posten elektra en water)</t>
    </r>
  </si>
  <si>
    <t>Datum:</t>
  </si>
  <si>
    <r>
      <t>Kosten-calculator 2026/2027</t>
    </r>
    <r>
      <rPr>
        <sz val="11"/>
        <color theme="1"/>
        <rFont val="Calibri"/>
        <family val="2"/>
        <scheme val="minor"/>
      </rPr>
      <t xml:space="preserve"> “Dit document is interactief”</t>
    </r>
  </si>
  <si>
    <r>
      <t>1. Vul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rgb="FF0070C0"/>
        <rFont val="Calibri"/>
        <family val="2"/>
        <scheme val="minor"/>
      </rPr>
      <t xml:space="preserve"> blauwe velden</t>
    </r>
    <r>
      <rPr>
        <sz val="11"/>
        <color theme="1"/>
        <rFont val="Calibri"/>
        <family val="2"/>
        <scheme val="minor"/>
      </rPr>
      <t xml:space="preserve"> in</t>
    </r>
  </si>
  <si>
    <t>3. Check website of gewenste periode beschikbaar is</t>
  </si>
  <si>
    <t>4. Check of gewenste periode laag of hoogseizoen is</t>
  </si>
  <si>
    <t>Erik &amp; Marlies</t>
  </si>
  <si>
    <t>5. Verstuur het bestand per mail bij interesse naar:</t>
  </si>
  <si>
    <r>
      <t>* Uiterlijk</t>
    </r>
    <r>
      <rPr>
        <b/>
        <sz val="11"/>
        <color theme="1"/>
        <rFont val="Calibri"/>
        <family val="2"/>
        <scheme val="minor"/>
      </rPr>
      <t xml:space="preserve"> 4 weken voor aankomst</t>
    </r>
    <r>
      <rPr>
        <sz val="11"/>
        <color theme="1"/>
        <rFont val="Calibri"/>
        <family val="2"/>
        <scheme val="minor"/>
      </rPr>
      <t xml:space="preserve"> dient u de restant hoofdsom over te maken</t>
    </r>
  </si>
  <si>
    <t>Opmerking: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</si>
</sst>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2"/>
      <color rgb="FFC55A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0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9" fillId="0" borderId="0" xfId="0" applyFont="1"/>
    <xf numFmtId="1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1" fillId="0" borderId="0" xfId="0" applyNumberFormat="1" applyFont="1" applyAlignment="1">
      <alignment horizontal="left"/>
    </xf>
    <xf numFmtId="0" fontId="12" fillId="0" borderId="0" xfId="0" applyFont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4" fontId="14" fillId="0" borderId="0" xfId="0" applyNumberFormat="1" applyFont="1" applyAlignment="1">
      <alignment horizontal="left"/>
    </xf>
    <xf numFmtId="0" fontId="5" fillId="0" borderId="0" xfId="0" applyFont="1"/>
    <xf numFmtId="164" fontId="14" fillId="0" borderId="0" xfId="0" applyNumberFormat="1" applyFont="1" applyAlignment="1">
      <alignment horizontal="left" vertical="center"/>
    </xf>
    <xf numFmtId="0" fontId="1" fillId="0" borderId="2" xfId="0" applyFont="1" applyBorder="1"/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164" fontId="7" fillId="0" borderId="6" xfId="0" applyNumberFormat="1" applyFont="1" applyBorder="1"/>
    <xf numFmtId="164" fontId="16" fillId="0" borderId="0" xfId="0" applyNumberFormat="1" applyFont="1" applyAlignment="1">
      <alignment horizontal="left" vertical="center"/>
    </xf>
    <xf numFmtId="9" fontId="16" fillId="0" borderId="0" xfId="0" applyNumberFormat="1" applyFont="1" applyAlignment="1">
      <alignment horizontal="left" vertical="center"/>
    </xf>
    <xf numFmtId="9" fontId="0" fillId="0" borderId="0" xfId="0" applyNumberFormat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/>
    </xf>
    <xf numFmtId="164" fontId="12" fillId="0" borderId="8" xfId="0" applyNumberFormat="1" applyFont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4" fontId="0" fillId="0" borderId="0" xfId="0" applyNumberFormat="1"/>
    <xf numFmtId="0" fontId="17" fillId="0" borderId="0" xfId="0" applyFont="1"/>
    <xf numFmtId="0" fontId="1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/>
    </xf>
    <xf numFmtId="14" fontId="2" fillId="6" borderId="9" xfId="0" applyNumberFormat="1" applyFont="1" applyFill="1" applyBorder="1" applyAlignment="1" applyProtection="1">
      <alignment horizontal="left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9" xfId="0" applyNumberFormat="1" applyFont="1" applyFill="1" applyBorder="1" applyAlignment="1">
      <alignment horizontal="left" vertical="center"/>
    </xf>
    <xf numFmtId="164" fontId="2" fillId="5" borderId="12" xfId="0" applyNumberFormat="1" applyFont="1" applyFill="1" applyBorder="1" applyAlignment="1">
      <alignment horizontal="left" vertical="center"/>
    </xf>
    <xf numFmtId="164" fontId="21" fillId="0" borderId="0" xfId="0" applyNumberFormat="1" applyFont="1" applyAlignment="1">
      <alignment horizontal="left" vertical="center"/>
    </xf>
    <xf numFmtId="164" fontId="0" fillId="5" borderId="12" xfId="0" applyNumberFormat="1" applyFill="1" applyBorder="1" applyAlignment="1">
      <alignment horizontal="left" vertical="center"/>
    </xf>
    <xf numFmtId="164" fontId="0" fillId="5" borderId="11" xfId="0" applyNumberFormat="1" applyFill="1" applyBorder="1" applyAlignment="1">
      <alignment horizontal="left" vertical="center"/>
    </xf>
    <xf numFmtId="14" fontId="2" fillId="6" borderId="9" xfId="0" applyNumberFormat="1" applyFont="1" applyFill="1" applyBorder="1" applyAlignment="1" applyProtection="1">
      <alignment horizontal="center" vertical="center"/>
      <protection locked="0"/>
    </xf>
    <xf numFmtId="164" fontId="22" fillId="5" borderId="9" xfId="0" applyNumberFormat="1" applyFont="1" applyFill="1" applyBorder="1" applyAlignment="1">
      <alignment horizontal="left"/>
    </xf>
    <xf numFmtId="164" fontId="22" fillId="5" borderId="9" xfId="0" applyNumberFormat="1" applyFont="1" applyFill="1" applyBorder="1" applyAlignment="1">
      <alignment horizontal="left" vertical="center"/>
    </xf>
    <xf numFmtId="164" fontId="0" fillId="3" borderId="0" xfId="0" applyNumberFormat="1" applyFill="1" applyAlignment="1">
      <alignment horizontal="right"/>
    </xf>
    <xf numFmtId="164" fontId="14" fillId="3" borderId="7" xfId="0" applyNumberFormat="1" applyFont="1" applyFill="1" applyBorder="1" applyAlignment="1">
      <alignment horizontal="left"/>
    </xf>
    <xf numFmtId="164" fontId="15" fillId="3" borderId="4" xfId="0" applyNumberFormat="1" applyFont="1" applyFill="1" applyBorder="1"/>
    <xf numFmtId="164" fontId="23" fillId="3" borderId="0" xfId="0" applyNumberFormat="1" applyFont="1" applyFill="1"/>
    <xf numFmtId="164" fontId="24" fillId="4" borderId="10" xfId="0" applyNumberFormat="1" applyFont="1" applyFill="1" applyBorder="1" applyAlignment="1">
      <alignment horizontal="left" vertical="center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Alignment="1">
      <alignment horizontal="center" vertical="center" wrapText="1"/>
    </xf>
    <xf numFmtId="1" fontId="0" fillId="5" borderId="15" xfId="0" applyNumberFormat="1" applyFill="1" applyBorder="1" applyAlignment="1">
      <alignment horizontal="center" vertical="center"/>
    </xf>
    <xf numFmtId="0" fontId="25" fillId="0" borderId="0" xfId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441447</xdr:colOff>
      <xdr:row>6</xdr:row>
      <xdr:rowOff>178610</xdr:rowOff>
    </xdr:from>
    <xdr:to>
      <xdr:col>11</xdr:col>
      <xdr:colOff>1085733</xdr:colOff>
      <xdr:row>15</xdr:row>
      <xdr:rowOff>122302</xdr:rowOff>
    </xdr:to>
    <xdr:sp macro="" textlink="">
      <xdr:nvSpPr>
        <xdr:cNvPr id="4" name="Tekstvak 2">
          <a:extLst>
            <a:ext uri="{FF2B5EF4-FFF2-40B4-BE49-F238E27FC236}">
              <a16:creationId xmlns:a16="http://schemas.microsoft.com/office/drawing/2014/main" id="{073791C4-5A96-48E4-85C8-C79C0E5AAE65}"/>
            </a:ext>
          </a:extLst>
        </xdr:cNvPr>
        <xdr:cNvSpPr txBox="1">
          <a:spLocks noChangeArrowheads="1"/>
        </xdr:cNvSpPr>
      </xdr:nvSpPr>
      <xdr:spPr bwMode="auto">
        <a:xfrm>
          <a:off x="8629483" y="1350705"/>
          <a:ext cx="2988475" cy="17226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Erik Dekker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Snip 69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9728 XR  Groningen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Tel. +31654364290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200" u="sng">
              <a:solidFill>
                <a:schemeClr val="accent2">
                  <a:lumMod val="75000"/>
                </a:schemeClr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villaroyalvista@gmail.com</a:t>
          </a:r>
          <a:r>
            <a:rPr lang="nl-NL" sz="1200" u="sng" baseline="0">
              <a:solidFill>
                <a:schemeClr val="accent2">
                  <a:lumMod val="75000"/>
                </a:schemeClr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</a:t>
          </a:r>
          <a:r>
            <a:rPr lang="nl-NL" sz="1200" u="sng">
              <a:solidFill>
                <a:schemeClr val="accent2">
                  <a:lumMod val="75000"/>
                </a:schemeClr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mail@bonbida-bista.nl</a:t>
          </a:r>
          <a:br>
            <a:rPr lang="nl-NL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nl-NL" sz="10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ABN-AMRO </a:t>
          </a:r>
          <a:r>
            <a:rPr lang="nl-NL" sz="10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NL31 ABNA 0826 4983 96</a:t>
          </a:r>
          <a:endParaRPr lang="en-US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254242</xdr:colOff>
      <xdr:row>3</xdr:row>
      <xdr:rowOff>58188</xdr:rowOff>
    </xdr:from>
    <xdr:to>
      <xdr:col>1</xdr:col>
      <xdr:colOff>2867892</xdr:colOff>
      <xdr:row>11</xdr:row>
      <xdr:rowOff>116377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A8D1CD2-C185-4E2F-928D-43457A846C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11" y="640079"/>
          <a:ext cx="2613650" cy="1654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386182</xdr:colOff>
      <xdr:row>7</xdr:row>
      <xdr:rowOff>133002</xdr:rowOff>
    </xdr:from>
    <xdr:to>
      <xdr:col>15</xdr:col>
      <xdr:colOff>197505</xdr:colOff>
      <xdr:row>14</xdr:row>
      <xdr:rowOff>108064</xdr:rowOff>
    </xdr:to>
    <xdr:sp macro="" textlink="">
      <xdr:nvSpPr>
        <xdr:cNvPr id="6" name="Tekstvak 2">
          <a:extLst>
            <a:ext uri="{FF2B5EF4-FFF2-40B4-BE49-F238E27FC236}">
              <a16:creationId xmlns:a16="http://schemas.microsoft.com/office/drawing/2014/main" id="{27B3EB36-8737-40EE-87A0-867038E56B31}"/>
            </a:ext>
          </a:extLst>
        </xdr:cNvPr>
        <xdr:cNvSpPr txBox="1">
          <a:spLocks noChangeArrowheads="1"/>
        </xdr:cNvSpPr>
      </xdr:nvSpPr>
      <xdr:spPr bwMode="auto">
        <a:xfrm>
          <a:off x="12123753" y="1504602"/>
          <a:ext cx="2629337" cy="13383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 b="0" i="0">
              <a:effectLst/>
              <a:latin typeface="+mn-lt"/>
              <a:ea typeface="+mn-ea"/>
              <a:cs typeface="+mn-cs"/>
            </a:rPr>
            <a:t>Naam: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+mn-lt"/>
              <a:ea typeface="+mn-ea"/>
              <a:cs typeface="+mn-cs"/>
            </a:rPr>
            <a:t>Adres: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b="0">
            <a:effectLst/>
          </a:endParaRPr>
        </a:p>
        <a:p>
          <a:r>
            <a:rPr lang="en-US" sz="1100" b="0" i="0">
              <a:effectLst/>
              <a:latin typeface="+mn-lt"/>
              <a:ea typeface="+mn-ea"/>
              <a:cs typeface="+mn-cs"/>
            </a:rPr>
            <a:t>Email:</a:t>
          </a:r>
        </a:p>
        <a:p>
          <a:r>
            <a:rPr lang="en-US" sz="1100" b="0" i="0">
              <a:effectLst/>
              <a:latin typeface="+mn-lt"/>
              <a:ea typeface="+mn-ea"/>
              <a:cs typeface="+mn-cs"/>
            </a:rPr>
            <a:t>Mobiel: </a:t>
          </a:r>
        </a:p>
      </xdr:txBody>
    </xdr:sp>
    <xdr:clientData/>
  </xdr:twoCellAnchor>
  <xdr:twoCellAnchor>
    <xdr:from>
      <xdr:col>0</xdr:col>
      <xdr:colOff>221585</xdr:colOff>
      <xdr:row>0</xdr:row>
      <xdr:rowOff>1</xdr:rowOff>
    </xdr:from>
    <xdr:to>
      <xdr:col>6</xdr:col>
      <xdr:colOff>27710</xdr:colOff>
      <xdr:row>2</xdr:row>
      <xdr:rowOff>157943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5DF59D55-7A78-4B37-9269-6653A567B49D}"/>
            </a:ext>
          </a:extLst>
        </xdr:cNvPr>
        <xdr:cNvSpPr/>
      </xdr:nvSpPr>
      <xdr:spPr>
        <a:xfrm>
          <a:off x="221585" y="1"/>
          <a:ext cx="6980009" cy="548640"/>
        </a:xfrm>
        <a:prstGeom prst="rect">
          <a:avLst/>
        </a:prstGeom>
        <a:solidFill>
          <a:srgbClr val="8DF7F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1</xdr:col>
      <xdr:colOff>2618509</xdr:colOff>
      <xdr:row>0</xdr:row>
      <xdr:rowOff>16290</xdr:rowOff>
    </xdr:from>
    <xdr:to>
      <xdr:col>4</xdr:col>
      <xdr:colOff>36947</xdr:colOff>
      <xdr:row>3</xdr:row>
      <xdr:rowOff>17575</xdr:rowOff>
    </xdr:to>
    <xdr:sp macro="" textlink="">
      <xdr:nvSpPr>
        <xdr:cNvPr id="14" name="Tekstvak 2">
          <a:extLst>
            <a:ext uri="{FF2B5EF4-FFF2-40B4-BE49-F238E27FC236}">
              <a16:creationId xmlns:a16="http://schemas.microsoft.com/office/drawing/2014/main" id="{FDF294EE-26CD-47CD-BE1E-DD317FDA8478}"/>
            </a:ext>
          </a:extLst>
        </xdr:cNvPr>
        <xdr:cNvSpPr txBox="1">
          <a:spLocks noChangeArrowheads="1"/>
        </xdr:cNvSpPr>
      </xdr:nvSpPr>
      <xdr:spPr bwMode="auto">
        <a:xfrm>
          <a:off x="2859578" y="16290"/>
          <a:ext cx="2622205" cy="583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1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Jan Thiel</a:t>
          </a:r>
          <a:r>
            <a:rPr lang="en-US" sz="22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20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F050202020403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Curaçao </a:t>
          </a:r>
          <a:r>
            <a:rPr lang="en-US" sz="2000">
              <a:solidFill>
                <a:srgbClr val="2C902C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</a:t>
          </a:r>
          <a:r>
            <a:rPr lang="nl-NL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 editAs="oneCell">
    <xdr:from>
      <xdr:col>1</xdr:col>
      <xdr:colOff>828207</xdr:colOff>
      <xdr:row>0</xdr:row>
      <xdr:rowOff>0</xdr:rowOff>
    </xdr:from>
    <xdr:to>
      <xdr:col>1</xdr:col>
      <xdr:colOff>2255185</xdr:colOff>
      <xdr:row>2</xdr:row>
      <xdr:rowOff>173182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D24DD5E-F86E-4F41-9396-CDEAD6CD2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276" y="0"/>
          <a:ext cx="1426978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714895</xdr:colOff>
      <xdr:row>0</xdr:row>
      <xdr:rowOff>27373</xdr:rowOff>
    </xdr:from>
    <xdr:to>
      <xdr:col>5</xdr:col>
      <xdr:colOff>846054</xdr:colOff>
      <xdr:row>2</xdr:row>
      <xdr:rowOff>83126</xdr:rowOff>
    </xdr:to>
    <xdr:sp macro="" textlink="">
      <xdr:nvSpPr>
        <xdr:cNvPr id="9" name="Tekstvak 2">
          <a:extLst>
            <a:ext uri="{FF2B5EF4-FFF2-40B4-BE49-F238E27FC236}">
              <a16:creationId xmlns:a16="http://schemas.microsoft.com/office/drawing/2014/main" id="{643F5E66-8C5A-4BC9-88AC-69CC0B71492E}"/>
            </a:ext>
          </a:extLst>
        </xdr:cNvPr>
        <xdr:cNvSpPr txBox="1">
          <a:spLocks noChangeArrowheads="1"/>
        </xdr:cNvSpPr>
      </xdr:nvSpPr>
      <xdr:spPr bwMode="auto">
        <a:xfrm>
          <a:off x="5237019" y="27373"/>
          <a:ext cx="2026460" cy="446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10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B000902020202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Kaya Pasifiko</a:t>
          </a:r>
          <a:r>
            <a:rPr lang="en-US" sz="110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ptos Mono" panose="020B0009020202020204" pitchFamily="49" charset="0"/>
              <a:ea typeface="Calibri" panose="020F0502020204030204" pitchFamily="34" charset="0"/>
              <a:cs typeface="Times New Roman" panose="02020603050405020304" pitchFamily="18" charset="0"/>
            </a:rPr>
            <a:t> G14</a:t>
          </a:r>
          <a:r>
            <a:rPr lang="en-US" sz="2000">
              <a:solidFill>
                <a:srgbClr val="2C902C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			       </a:t>
          </a:r>
          <a:r>
            <a:rPr lang="nl-NL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>
    <xdr:from>
      <xdr:col>6</xdr:col>
      <xdr:colOff>164411</xdr:colOff>
      <xdr:row>0</xdr:row>
      <xdr:rowOff>0</xdr:rowOff>
    </xdr:from>
    <xdr:to>
      <xdr:col>14</xdr:col>
      <xdr:colOff>482138</xdr:colOff>
      <xdr:row>51</xdr:row>
      <xdr:rowOff>1848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A113E360-4EB5-F196-AF91-7AB592C9626E}"/>
            </a:ext>
          </a:extLst>
        </xdr:cNvPr>
        <xdr:cNvSpPr/>
      </xdr:nvSpPr>
      <xdr:spPr>
        <a:xfrm>
          <a:off x="7429735" y="0"/>
          <a:ext cx="7034410" cy="981917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174568</xdr:colOff>
      <xdr:row>13</xdr:row>
      <xdr:rowOff>74814</xdr:rowOff>
    </xdr:from>
    <xdr:to>
      <xdr:col>12</xdr:col>
      <xdr:colOff>957293</xdr:colOff>
      <xdr:row>29</xdr:row>
      <xdr:rowOff>105730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F254DD4-EE52-1C6A-237A-4C02408C3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4044" y="2668385"/>
          <a:ext cx="4332260" cy="3015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bonbida-bista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243F-8A8E-4CD1-A44F-B2AD2603738E}">
  <dimension ref="A1:R51"/>
  <sheetViews>
    <sheetView tabSelected="1" topLeftCell="A6" zoomScaleNormal="100" workbookViewId="0">
      <selection activeCell="C19" sqref="C19"/>
    </sheetView>
  </sheetViews>
  <sheetFormatPr defaultRowHeight="15.05" x14ac:dyDescent="0.3"/>
  <cols>
    <col min="1" max="1" width="3.21875" customWidth="1"/>
    <col min="2" max="2" width="42.77734375" customWidth="1"/>
    <col min="3" max="3" width="14.44140625" customWidth="1"/>
    <col min="4" max="4" width="12.33203125" customWidth="1"/>
    <col min="5" max="5" width="13" customWidth="1"/>
    <col min="6" max="6" width="11.33203125" customWidth="1"/>
    <col min="7" max="7" width="2.21875" customWidth="1"/>
    <col min="8" max="8" width="11.33203125" style="41" customWidth="1"/>
    <col min="9" max="9" width="13.5546875" customWidth="1"/>
    <col min="12" max="12" width="16.109375" customWidth="1"/>
    <col min="13" max="13" width="15.88671875" customWidth="1"/>
    <col min="14" max="14" width="12.88671875" customWidth="1"/>
  </cols>
  <sheetData>
    <row r="1" spans="2:18" ht="15.75" customHeight="1" x14ac:dyDescent="0.3">
      <c r="H1" s="42"/>
    </row>
    <row r="2" spans="2:18" x14ac:dyDescent="0.3">
      <c r="H2" s="42"/>
    </row>
    <row r="3" spans="2:18" x14ac:dyDescent="0.3">
      <c r="H3" s="42"/>
    </row>
    <row r="4" spans="2:18" x14ac:dyDescent="0.3">
      <c r="H4" s="42"/>
    </row>
    <row r="5" spans="2:18" ht="18.350000000000001" x14ac:dyDescent="0.35">
      <c r="C5" s="57" t="s">
        <v>46</v>
      </c>
      <c r="D5" s="31"/>
      <c r="H5" s="42"/>
      <c r="O5" s="54"/>
      <c r="P5" s="54"/>
      <c r="Q5" s="54"/>
      <c r="R5" s="54"/>
    </row>
    <row r="6" spans="2:18" ht="15.75" x14ac:dyDescent="0.3">
      <c r="D6" s="31"/>
      <c r="H6" s="42"/>
      <c r="O6" s="55"/>
      <c r="P6" s="55"/>
      <c r="Q6" s="56"/>
      <c r="R6" s="56"/>
    </row>
    <row r="7" spans="2:18" ht="15.75" x14ac:dyDescent="0.3">
      <c r="C7" t="s">
        <v>47</v>
      </c>
      <c r="D7" s="51"/>
      <c r="H7" s="42"/>
      <c r="O7" s="55"/>
      <c r="P7" s="55"/>
      <c r="Q7" s="56"/>
      <c r="R7" s="56"/>
    </row>
    <row r="8" spans="2:18" ht="15.75" x14ac:dyDescent="0.3">
      <c r="C8" t="s">
        <v>34</v>
      </c>
      <c r="D8" s="51"/>
      <c r="H8" s="42"/>
      <c r="O8" s="55"/>
      <c r="P8" s="55"/>
      <c r="Q8" s="56"/>
      <c r="R8" s="56"/>
    </row>
    <row r="9" spans="2:18" x14ac:dyDescent="0.3">
      <c r="C9" t="s">
        <v>48</v>
      </c>
      <c r="H9" s="42"/>
      <c r="O9" s="55"/>
      <c r="P9" s="55"/>
      <c r="Q9" s="56"/>
      <c r="R9" s="56"/>
    </row>
    <row r="10" spans="2:18" x14ac:dyDescent="0.3">
      <c r="C10" t="s">
        <v>49</v>
      </c>
      <c r="H10" s="42"/>
      <c r="O10" s="55"/>
      <c r="P10" s="55"/>
      <c r="Q10" s="56"/>
      <c r="R10" s="56"/>
    </row>
    <row r="11" spans="2:18" x14ac:dyDescent="0.3">
      <c r="C11" t="s">
        <v>51</v>
      </c>
      <c r="H11" s="42"/>
      <c r="O11" s="55"/>
      <c r="P11" s="55"/>
      <c r="Q11" s="56"/>
      <c r="R11" s="56"/>
    </row>
    <row r="12" spans="2:18" ht="15.75" x14ac:dyDescent="0.3">
      <c r="C12" s="58"/>
      <c r="D12" s="31" t="s">
        <v>50</v>
      </c>
      <c r="H12" s="42"/>
    </row>
    <row r="13" spans="2:18" ht="15.75" x14ac:dyDescent="0.3">
      <c r="B13" s="60" t="s">
        <v>33</v>
      </c>
      <c r="D13" s="31" t="s">
        <v>29</v>
      </c>
      <c r="H13" s="42"/>
    </row>
    <row r="14" spans="2:18" x14ac:dyDescent="0.3">
      <c r="B14" s="60" t="s">
        <v>31</v>
      </c>
      <c r="D14" s="78" t="s">
        <v>30</v>
      </c>
      <c r="H14" s="42"/>
    </row>
    <row r="15" spans="2:18" ht="13.75" customHeight="1" x14ac:dyDescent="0.3">
      <c r="B15" s="60"/>
      <c r="D15" s="78"/>
      <c r="H15" s="42"/>
    </row>
    <row r="16" spans="2:18" x14ac:dyDescent="0.3">
      <c r="B16" s="60" t="s">
        <v>32</v>
      </c>
      <c r="D16" s="78"/>
      <c r="H16" s="42"/>
    </row>
    <row r="17" spans="1:14" x14ac:dyDescent="0.3">
      <c r="B17" s="60" t="s">
        <v>37</v>
      </c>
      <c r="D17" s="78"/>
      <c r="H17" s="42"/>
    </row>
    <row r="18" spans="1:14" ht="6.9" customHeight="1" x14ac:dyDescent="0.3">
      <c r="H18" s="42"/>
    </row>
    <row r="19" spans="1:14" ht="20.3" customHeight="1" x14ac:dyDescent="0.3">
      <c r="B19" s="10" t="s">
        <v>45</v>
      </c>
      <c r="C19" s="67">
        <v>46366</v>
      </c>
      <c r="D19" s="52"/>
      <c r="H19" s="42"/>
    </row>
    <row r="20" spans="1:14" x14ac:dyDescent="0.3">
      <c r="C20" s="50"/>
      <c r="H20" s="42"/>
    </row>
    <row r="21" spans="1:14" x14ac:dyDescent="0.3">
      <c r="B21" t="s">
        <v>14</v>
      </c>
      <c r="C21" s="26" t="s">
        <v>35</v>
      </c>
      <c r="D21" t="s">
        <v>36</v>
      </c>
      <c r="E21" s="22" t="s">
        <v>18</v>
      </c>
      <c r="H21" s="42"/>
    </row>
    <row r="22" spans="1:14" x14ac:dyDescent="0.3">
      <c r="B22" t="s">
        <v>15</v>
      </c>
      <c r="C22" s="67">
        <v>46023</v>
      </c>
      <c r="D22" s="67">
        <v>46033</v>
      </c>
      <c r="E22" s="21">
        <f>D22-C22</f>
        <v>10</v>
      </c>
      <c r="H22" s="42"/>
      <c r="I22" s="24" t="s">
        <v>19</v>
      </c>
      <c r="J22" s="24"/>
      <c r="K22" s="24"/>
      <c r="L22">
        <v>7</v>
      </c>
    </row>
    <row r="23" spans="1:14" x14ac:dyDescent="0.3">
      <c r="B23" t="s">
        <v>38</v>
      </c>
      <c r="C23" s="61">
        <v>4</v>
      </c>
      <c r="D23" s="59"/>
      <c r="E23" s="22"/>
      <c r="H23" s="42"/>
      <c r="I23" s="24" t="s">
        <v>20</v>
      </c>
      <c r="J23" s="24"/>
      <c r="K23" s="24"/>
    </row>
    <row r="24" spans="1:14" x14ac:dyDescent="0.3">
      <c r="B24" t="s">
        <v>16</v>
      </c>
      <c r="H24" s="42"/>
      <c r="I24" s="24"/>
      <c r="J24" s="24"/>
      <c r="K24" s="24"/>
    </row>
    <row r="25" spans="1:14" x14ac:dyDescent="0.3">
      <c r="B25" s="8"/>
      <c r="C25" s="3" t="s">
        <v>1</v>
      </c>
      <c r="D25" s="1" t="s">
        <v>10</v>
      </c>
      <c r="E25" s="4" t="s">
        <v>11</v>
      </c>
      <c r="F25" s="5" t="s">
        <v>0</v>
      </c>
      <c r="G25" s="5"/>
      <c r="H25" s="43"/>
      <c r="I25" s="24" t="s">
        <v>9</v>
      </c>
      <c r="J25" s="24"/>
      <c r="K25" s="24"/>
    </row>
    <row r="26" spans="1:14" x14ac:dyDescent="0.3">
      <c r="B26" s="8" t="s">
        <v>12</v>
      </c>
      <c r="C26" s="18"/>
      <c r="D26" s="19">
        <v>197</v>
      </c>
      <c r="E26" s="61">
        <v>10</v>
      </c>
      <c r="F26" s="62">
        <f>PRODUCT(D26,E26)</f>
        <v>1970</v>
      </c>
      <c r="G26" s="6"/>
      <c r="H26" s="44"/>
      <c r="I26" s="24" t="s">
        <v>21</v>
      </c>
      <c r="J26" s="24"/>
      <c r="K26" s="24"/>
    </row>
    <row r="27" spans="1:14" ht="15.05" customHeight="1" x14ac:dyDescent="0.3">
      <c r="B27" s="8" t="s">
        <v>25</v>
      </c>
      <c r="C27" s="27"/>
      <c r="D27" s="19">
        <v>217</v>
      </c>
      <c r="E27" s="61">
        <v>0</v>
      </c>
      <c r="F27" s="63">
        <f>PRODUCT(D27,E27)</f>
        <v>0</v>
      </c>
      <c r="G27" s="6"/>
      <c r="H27" s="44"/>
      <c r="I27" s="24"/>
      <c r="J27" s="24"/>
      <c r="K27" s="24"/>
    </row>
    <row r="28" spans="1:14" x14ac:dyDescent="0.3">
      <c r="A28" s="13"/>
      <c r="B28" s="8" t="s">
        <v>26</v>
      </c>
      <c r="C28" s="18"/>
      <c r="D28" s="19">
        <v>375</v>
      </c>
      <c r="E28" s="75">
        <v>0</v>
      </c>
      <c r="F28" s="63">
        <f>PRODUCT(D28,E28)</f>
        <v>0</v>
      </c>
      <c r="G28" s="6"/>
      <c r="H28" s="44"/>
    </row>
    <row r="29" spans="1:14" ht="13.75" customHeight="1" x14ac:dyDescent="0.3">
      <c r="B29" s="53" t="s">
        <v>13</v>
      </c>
      <c r="C29" s="76">
        <f>C23-2</f>
        <v>2</v>
      </c>
      <c r="D29" s="19">
        <v>15</v>
      </c>
      <c r="E29" s="77">
        <f>E22</f>
        <v>10</v>
      </c>
      <c r="F29" s="63">
        <f>PRODUCT(D29,E29,C29)</f>
        <v>300</v>
      </c>
      <c r="G29" s="6"/>
      <c r="H29" s="44"/>
      <c r="L29">
        <f>F30-10%</f>
        <v>2269.9</v>
      </c>
    </row>
    <row r="30" spans="1:14" ht="15.05" customHeight="1" x14ac:dyDescent="0.3">
      <c r="B30" s="9" t="s">
        <v>22</v>
      </c>
      <c r="C30" s="3"/>
      <c r="D30" s="3"/>
      <c r="E30" s="3"/>
      <c r="F30" s="63">
        <f>SUM(F26:F29)</f>
        <v>2270</v>
      </c>
      <c r="G30" s="6"/>
      <c r="H30" s="45">
        <f>SUM(F30:F30)</f>
        <v>2270</v>
      </c>
      <c r="I30" s="40">
        <v>-0.15</v>
      </c>
      <c r="L30" t="s">
        <v>9</v>
      </c>
    </row>
    <row r="31" spans="1:14" ht="16.399999999999999" customHeight="1" x14ac:dyDescent="0.3">
      <c r="B31" s="39"/>
      <c r="C31" s="3"/>
      <c r="D31" s="3"/>
      <c r="E31" s="3"/>
      <c r="F31" s="64"/>
      <c r="G31" s="38"/>
      <c r="H31" s="45"/>
      <c r="I31" s="29">
        <f>PRODUCT(F30,I30)</f>
        <v>-340.5</v>
      </c>
    </row>
    <row r="32" spans="1:14" ht="13.1" customHeight="1" x14ac:dyDescent="0.3">
      <c r="B32" s="9"/>
      <c r="C32" s="3"/>
      <c r="D32" s="3"/>
      <c r="E32" s="3" t="s">
        <v>2</v>
      </c>
      <c r="F32" s="62">
        <f>SUM(F30:F31)</f>
        <v>2270</v>
      </c>
      <c r="G32" s="6"/>
      <c r="H32" s="45"/>
      <c r="N32">
        <v>3338.81</v>
      </c>
    </row>
    <row r="33" spans="2:14" x14ac:dyDescent="0.3">
      <c r="B33" s="10" t="s">
        <v>4</v>
      </c>
      <c r="C33" s="2">
        <v>7.0000000000000007E-2</v>
      </c>
      <c r="D33" s="1"/>
      <c r="E33" s="1"/>
      <c r="F33" s="65">
        <f>PRODUCT(F32,C33)</f>
        <v>158.9</v>
      </c>
      <c r="G33" s="7"/>
      <c r="H33" s="46">
        <f>SUM(F32:F33)</f>
        <v>2428.9</v>
      </c>
    </row>
    <row r="34" spans="2:14" x14ac:dyDescent="0.3">
      <c r="B34" s="10" t="s">
        <v>3</v>
      </c>
      <c r="C34" s="1"/>
      <c r="D34" s="1"/>
      <c r="E34" s="1"/>
      <c r="F34" s="65">
        <v>225</v>
      </c>
      <c r="G34" s="7"/>
      <c r="H34" s="45" t="s">
        <v>28</v>
      </c>
    </row>
    <row r="35" spans="2:14" ht="15.75" thickBot="1" x14ac:dyDescent="0.35">
      <c r="B35" s="25" t="s">
        <v>27</v>
      </c>
      <c r="C35" s="17"/>
      <c r="D35" s="28">
        <v>125</v>
      </c>
      <c r="E35" s="61">
        <v>1</v>
      </c>
      <c r="F35" s="66">
        <f>PRODUCT(D35,E35)</f>
        <v>125</v>
      </c>
      <c r="G35" s="7"/>
      <c r="H35" s="47"/>
      <c r="I35" s="24" t="s">
        <v>6</v>
      </c>
    </row>
    <row r="36" spans="2:14" ht="17.05" x14ac:dyDescent="0.3">
      <c r="B36" s="12" t="s">
        <v>2</v>
      </c>
      <c r="C36" s="1"/>
      <c r="D36" s="1"/>
      <c r="E36" s="1"/>
      <c r="F36" s="74">
        <f>SUM(F32:F35)</f>
        <v>2778.9</v>
      </c>
      <c r="G36" s="11"/>
      <c r="H36" s="48"/>
      <c r="N36" s="33" t="s">
        <v>24</v>
      </c>
    </row>
    <row r="37" spans="2:14" ht="9" customHeight="1" x14ac:dyDescent="0.3">
      <c r="B37" s="14"/>
      <c r="C37" s="15"/>
      <c r="D37" s="15"/>
      <c r="E37" s="15"/>
      <c r="F37" s="16"/>
      <c r="G37" s="16"/>
      <c r="H37" s="49"/>
      <c r="N37" s="34"/>
    </row>
    <row r="38" spans="2:14" ht="16.399999999999999" thickBot="1" x14ac:dyDescent="0.35">
      <c r="B38" t="s">
        <v>44</v>
      </c>
      <c r="C38" s="1"/>
      <c r="D38" s="1"/>
      <c r="F38" s="65">
        <v>400</v>
      </c>
      <c r="G38" s="11"/>
      <c r="H38" s="49"/>
      <c r="L38" t="s">
        <v>23</v>
      </c>
      <c r="M38" s="30">
        <f>F38</f>
        <v>400</v>
      </c>
      <c r="N38" s="72">
        <f>F38+M40</f>
        <v>1094.7249999999999</v>
      </c>
    </row>
    <row r="39" spans="2:14" ht="9" customHeight="1" x14ac:dyDescent="0.3">
      <c r="C39" s="1"/>
      <c r="D39" s="1"/>
      <c r="E39" s="1"/>
      <c r="F39" s="11"/>
      <c r="G39" s="11"/>
      <c r="H39" s="49"/>
      <c r="M39" s="31"/>
    </row>
    <row r="40" spans="2:14" ht="16.399999999999999" customHeight="1" thickBot="1" x14ac:dyDescent="0.35">
      <c r="B40" s="13" t="s">
        <v>43</v>
      </c>
      <c r="H40" s="42"/>
      <c r="I40" s="13" t="s">
        <v>5</v>
      </c>
      <c r="M40" s="32">
        <f>PRODUCT(F36,25%)</f>
        <v>694.72500000000002</v>
      </c>
      <c r="N40" s="11"/>
    </row>
    <row r="41" spans="2:14" ht="19" thickBot="1" x14ac:dyDescent="0.4">
      <c r="B41" t="s">
        <v>39</v>
      </c>
      <c r="C41" s="23"/>
      <c r="H41" s="47"/>
      <c r="J41" s="35" t="s">
        <v>7</v>
      </c>
      <c r="K41" s="36"/>
      <c r="L41" s="37"/>
      <c r="M41" s="71">
        <f>F36-M40</f>
        <v>2084.1750000000002</v>
      </c>
    </row>
    <row r="42" spans="2:14" ht="20.3" x14ac:dyDescent="0.35">
      <c r="B42" s="26" t="s">
        <v>40</v>
      </c>
      <c r="H42" s="42"/>
      <c r="M42" s="70" t="s">
        <v>2</v>
      </c>
      <c r="N42" s="73">
        <f>SUM(N38,M41)</f>
        <v>3178.9</v>
      </c>
    </row>
    <row r="43" spans="2:14" ht="18.350000000000001" x14ac:dyDescent="0.35">
      <c r="B43" t="s">
        <v>41</v>
      </c>
      <c r="F43" s="68">
        <f>N38</f>
        <v>1094.7249999999999</v>
      </c>
      <c r="H43" s="42"/>
      <c r="I43" s="20" t="s">
        <v>8</v>
      </c>
    </row>
    <row r="44" spans="2:14" x14ac:dyDescent="0.3">
      <c r="B44" t="s">
        <v>52</v>
      </c>
      <c r="F44" s="69">
        <f>F36-M40</f>
        <v>2084.1750000000002</v>
      </c>
      <c r="H44" s="42"/>
    </row>
    <row r="45" spans="2:14" x14ac:dyDescent="0.3">
      <c r="H45" s="42"/>
      <c r="I45" t="s">
        <v>17</v>
      </c>
    </row>
    <row r="46" spans="2:14" x14ac:dyDescent="0.3">
      <c r="B46" s="13" t="s">
        <v>53</v>
      </c>
      <c r="H46" s="42"/>
    </row>
    <row r="47" spans="2:14" x14ac:dyDescent="0.3">
      <c r="B47" t="s">
        <v>42</v>
      </c>
      <c r="H47" s="42"/>
      <c r="I47" t="s">
        <v>9</v>
      </c>
    </row>
    <row r="48" spans="2:14" x14ac:dyDescent="0.3">
      <c r="H48" s="42"/>
    </row>
    <row r="49" spans="8:8" x14ac:dyDescent="0.3">
      <c r="H49" s="42" t="s">
        <v>9</v>
      </c>
    </row>
    <row r="50" spans="8:8" x14ac:dyDescent="0.3">
      <c r="H50" s="42"/>
    </row>
    <row r="51" spans="8:8" x14ac:dyDescent="0.3">
      <c r="H51" s="42"/>
    </row>
  </sheetData>
  <sheetProtection algorithmName="SHA-512" hashValue="3+MgMcZEVaLVjeO7pk9dS8ShRc5gyhtRCvXNC5tpe3t2BsuVAJN3Uu8ghxOvsph569QnSRTnPZO5XXzRrUoz+Q==" saltValue="QcL5bNSokLVeLq4QujWdiw==" spinCount="100000" sheet="1" objects="1" scenarios="1"/>
  <hyperlinks>
    <hyperlink ref="D14" r:id="rId1" xr:uid="{835F0680-5338-4AA0-8C45-7CD08315F9B4}"/>
  </hyperlinks>
  <pageMargins left="0.23622047244094491" right="0.23622047244094491" top="0.19685039370078741" bottom="0.15748031496062992" header="0.19685039370078741" footer="0.1574803149606299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C406-7FAB-40AB-AFEB-D4765196F879}">
  <dimension ref="A1"/>
  <sheetViews>
    <sheetView workbookViewId="0">
      <selection activeCell="B3" sqref="B3"/>
    </sheetView>
  </sheetViews>
  <sheetFormatPr defaultRowHeight="15.05" x14ac:dyDescent="0.3"/>
  <cols>
    <col min="3" max="5" width="8.88671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Blad2</vt:lpstr>
      <vt:lpstr>Blad3</vt:lpstr>
      <vt:lpstr>Blad2!Afdrukbereik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Dekker - Bohr Instrument Services B.V.</dc:creator>
  <cp:lastModifiedBy>Erik Dekker - Bohr Instrument Services B.V.</cp:lastModifiedBy>
  <cp:lastPrinted>2025-12-09T22:08:30Z</cp:lastPrinted>
  <dcterms:created xsi:type="dcterms:W3CDTF">2021-03-15T10:18:31Z</dcterms:created>
  <dcterms:modified xsi:type="dcterms:W3CDTF">2025-12-10T13:12:00Z</dcterms:modified>
</cp:coreProperties>
</file>